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ПК\Documents\КСП\Отчёт об исполнении бюджета за 1 полугодие 2021 года\"/>
    </mc:Choice>
  </mc:AlternateContent>
  <bookViews>
    <workbookView xWindow="-120" yWindow="-120" windowWidth="19320" windowHeight="15480"/>
  </bookViews>
  <sheets>
    <sheet name="Документ" sheetId="1" r:id="rId1"/>
  </sheets>
  <externalReferences>
    <externalReference r:id="rId2"/>
    <externalReference r:id="rId3"/>
    <externalReference r:id="rId4"/>
  </externalReferences>
  <definedNames>
    <definedName name="_xlnm.Print_Titles" localSheetId="0">Документ!$9:$9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77" i="1" l="1"/>
  <c r="R70" i="1"/>
  <c r="S77" i="1"/>
  <c r="S78" i="1"/>
  <c r="S70" i="1"/>
  <c r="T80" i="1"/>
  <c r="T81" i="1"/>
  <c r="T82" i="1"/>
  <c r="S80" i="1"/>
  <c r="S81" i="1"/>
  <c r="R80" i="1"/>
  <c r="R81" i="1"/>
  <c r="S74" i="1"/>
  <c r="S75" i="1"/>
  <c r="S62" i="1"/>
  <c r="S63" i="1"/>
  <c r="S41" i="1"/>
  <c r="S42" i="1"/>
  <c r="S35" i="1"/>
  <c r="S36" i="1"/>
  <c r="S32" i="1"/>
  <c r="S33" i="1"/>
  <c r="K51" i="1" l="1"/>
  <c r="K44" i="1"/>
  <c r="K45" i="1"/>
  <c r="K11" i="1"/>
  <c r="K83" i="1"/>
  <c r="K84" i="1"/>
  <c r="K85" i="1"/>
  <c r="K86" i="1"/>
  <c r="K71" i="1"/>
  <c r="K72" i="1"/>
  <c r="K65" i="1"/>
  <c r="K66" i="1"/>
  <c r="K67" i="1"/>
  <c r="K61" i="1"/>
  <c r="K62" i="1"/>
  <c r="K63" i="1"/>
  <c r="K52" i="1"/>
  <c r="K53" i="1"/>
  <c r="K54" i="1"/>
  <c r="K47" i="1"/>
  <c r="K49" i="1"/>
  <c r="K38" i="1"/>
  <c r="K39" i="1"/>
  <c r="K27" i="1"/>
  <c r="K28" i="1"/>
  <c r="K29" i="1"/>
  <c r="K17" i="1"/>
  <c r="K19" i="1"/>
  <c r="K21" i="1"/>
  <c r="K14" i="1"/>
  <c r="K13" i="1" s="1"/>
  <c r="T87" i="1" l="1"/>
  <c r="T79" i="1"/>
  <c r="T76" i="1"/>
  <c r="T73" i="1"/>
  <c r="T68" i="1"/>
  <c r="T64" i="1"/>
  <c r="T55" i="1"/>
  <c r="T50" i="1"/>
  <c r="T48" i="1"/>
  <c r="T43" i="1"/>
  <c r="T40" i="1"/>
  <c r="T37" i="1"/>
  <c r="T34" i="1"/>
  <c r="T30" i="1"/>
  <c r="T26" i="1"/>
  <c r="T22" i="1"/>
  <c r="T20" i="1"/>
  <c r="T18" i="1"/>
  <c r="T15" i="1"/>
  <c r="S14" i="1"/>
  <c r="S13" i="1" s="1"/>
  <c r="S17" i="1"/>
  <c r="S19" i="1"/>
  <c r="S21" i="1"/>
  <c r="S39" i="1"/>
  <c r="S38" i="1" s="1"/>
  <c r="S47" i="1"/>
  <c r="S54" i="1"/>
  <c r="S53" i="1" s="1"/>
  <c r="S61" i="1"/>
  <c r="S67" i="1"/>
  <c r="S72" i="1"/>
  <c r="S86" i="1"/>
  <c r="S85" i="1" s="1"/>
  <c r="S84" i="1" s="1"/>
  <c r="R86" i="1"/>
  <c r="R85" i="1" s="1"/>
  <c r="R84" i="1" s="1"/>
  <c r="R83" i="1" s="1"/>
  <c r="R75" i="1"/>
  <c r="R74" i="1" s="1"/>
  <c r="T74" i="1" s="1"/>
  <c r="R78" i="1"/>
  <c r="T78" i="1" s="1"/>
  <c r="A74" i="1"/>
  <c r="B74" i="1"/>
  <c r="C74" i="1"/>
  <c r="D74" i="1"/>
  <c r="E74" i="1"/>
  <c r="G74" i="1"/>
  <c r="H74" i="1"/>
  <c r="I74" i="1"/>
  <c r="J74" i="1"/>
  <c r="K74" i="1"/>
  <c r="A75" i="1"/>
  <c r="B75" i="1"/>
  <c r="C75" i="1"/>
  <c r="D75" i="1"/>
  <c r="E75" i="1"/>
  <c r="F75" i="1"/>
  <c r="G75" i="1"/>
  <c r="H75" i="1"/>
  <c r="I75" i="1"/>
  <c r="J75" i="1"/>
  <c r="K75" i="1"/>
  <c r="A76" i="1"/>
  <c r="B76" i="1"/>
  <c r="C76" i="1"/>
  <c r="D76" i="1"/>
  <c r="E76" i="1"/>
  <c r="F76" i="1"/>
  <c r="G76" i="1"/>
  <c r="H76" i="1"/>
  <c r="I76" i="1"/>
  <c r="J76" i="1"/>
  <c r="K76" i="1"/>
  <c r="A77" i="1"/>
  <c r="B77" i="1"/>
  <c r="C77" i="1"/>
  <c r="D77" i="1"/>
  <c r="E77" i="1"/>
  <c r="G77" i="1"/>
  <c r="H77" i="1"/>
  <c r="I77" i="1"/>
  <c r="J77" i="1"/>
  <c r="K77" i="1"/>
  <c r="A78" i="1"/>
  <c r="B78" i="1"/>
  <c r="C78" i="1"/>
  <c r="D78" i="1"/>
  <c r="E78" i="1"/>
  <c r="F78" i="1"/>
  <c r="G78" i="1"/>
  <c r="H78" i="1"/>
  <c r="I78" i="1"/>
  <c r="J78" i="1"/>
  <c r="K78" i="1"/>
  <c r="A79" i="1"/>
  <c r="B79" i="1"/>
  <c r="C79" i="1"/>
  <c r="D79" i="1"/>
  <c r="E79" i="1"/>
  <c r="F79" i="1"/>
  <c r="G79" i="1"/>
  <c r="H79" i="1"/>
  <c r="I79" i="1"/>
  <c r="J79" i="1"/>
  <c r="K79" i="1"/>
  <c r="R72" i="1"/>
  <c r="R71" i="1" s="1"/>
  <c r="R67" i="1"/>
  <c r="R66" i="1" s="1"/>
  <c r="R65" i="1" s="1"/>
  <c r="R63" i="1"/>
  <c r="R62" i="1" s="1"/>
  <c r="R54" i="1"/>
  <c r="R53" i="1" s="1"/>
  <c r="R52" i="1" s="1"/>
  <c r="R51" i="1" s="1"/>
  <c r="R49" i="1"/>
  <c r="T49" i="1" s="1"/>
  <c r="R47" i="1"/>
  <c r="R46" i="1" s="1"/>
  <c r="R42" i="1"/>
  <c r="T42" i="1" s="1"/>
  <c r="B41" i="1"/>
  <c r="C41" i="1"/>
  <c r="D41" i="1"/>
  <c r="G41" i="1"/>
  <c r="H41" i="1"/>
  <c r="I41" i="1"/>
  <c r="J41" i="1"/>
  <c r="K41" i="1"/>
  <c r="A42" i="1"/>
  <c r="B42" i="1"/>
  <c r="C42" i="1"/>
  <c r="D42" i="1"/>
  <c r="F42" i="1"/>
  <c r="G42" i="1"/>
  <c r="H42" i="1"/>
  <c r="I42" i="1"/>
  <c r="J42" i="1"/>
  <c r="K42" i="1"/>
  <c r="A43" i="1"/>
  <c r="B43" i="1"/>
  <c r="C43" i="1"/>
  <c r="D43" i="1"/>
  <c r="F43" i="1"/>
  <c r="G43" i="1"/>
  <c r="H43" i="1"/>
  <c r="I43" i="1"/>
  <c r="J43" i="1"/>
  <c r="K43" i="1"/>
  <c r="R36" i="1"/>
  <c r="R35" i="1" s="1"/>
  <c r="T35" i="1" s="1"/>
  <c r="A35" i="1"/>
  <c r="R29" i="1"/>
  <c r="R28" i="1" s="1"/>
  <c r="R27" i="1" s="1"/>
  <c r="T27" i="1" s="1"/>
  <c r="A30" i="1"/>
  <c r="A29" i="1"/>
  <c r="A28" i="1"/>
  <c r="A27" i="1"/>
  <c r="R39" i="1"/>
  <c r="R38" i="1" s="1"/>
  <c r="R33" i="1"/>
  <c r="R32" i="1" s="1"/>
  <c r="T32" i="1" s="1"/>
  <c r="R25" i="1"/>
  <c r="R24" i="1" s="1"/>
  <c r="R23" i="1" s="1"/>
  <c r="R17" i="1"/>
  <c r="R19" i="1"/>
  <c r="R21" i="1"/>
  <c r="R14" i="1"/>
  <c r="T14" i="1" s="1"/>
  <c r="K70" i="1" l="1"/>
  <c r="K69" i="1" s="1"/>
  <c r="K10" i="1" s="1"/>
  <c r="K88" i="1" s="1"/>
  <c r="T23" i="1"/>
  <c r="T38" i="1"/>
  <c r="R16" i="1"/>
  <c r="T47" i="1"/>
  <c r="S46" i="1"/>
  <c r="S45" i="1" s="1"/>
  <c r="T45" i="1" s="1"/>
  <c r="R77" i="1"/>
  <c r="T72" i="1"/>
  <c r="T21" i="1"/>
  <c r="T67" i="1"/>
  <c r="T39" i="1"/>
  <c r="T19" i="1"/>
  <c r="T86" i="1"/>
  <c r="R41" i="1"/>
  <c r="T41" i="1" s="1"/>
  <c r="S16" i="1"/>
  <c r="S12" i="1" s="1"/>
  <c r="T25" i="1"/>
  <c r="R61" i="1"/>
  <c r="T62" i="1"/>
  <c r="S52" i="1"/>
  <c r="T53" i="1"/>
  <c r="S83" i="1"/>
  <c r="T84" i="1"/>
  <c r="R45" i="1"/>
  <c r="R44" i="1" s="1"/>
  <c r="T28" i="1"/>
  <c r="S71" i="1"/>
  <c r="S31" i="1"/>
  <c r="T17" i="1"/>
  <c r="T29" i="1"/>
  <c r="T63" i="1"/>
  <c r="T75" i="1"/>
  <c r="T24" i="1"/>
  <c r="T36" i="1"/>
  <c r="T54" i="1"/>
  <c r="T85" i="1"/>
  <c r="R13" i="1"/>
  <c r="S66" i="1"/>
  <c r="T33" i="1"/>
  <c r="K31" i="1"/>
  <c r="T46" i="1" l="1"/>
  <c r="S44" i="1"/>
  <c r="R12" i="1"/>
  <c r="T16" i="1"/>
  <c r="T13" i="1"/>
  <c r="R69" i="1"/>
  <c r="R31" i="1"/>
  <c r="T44" i="1"/>
  <c r="T71" i="1"/>
  <c r="T61" i="1"/>
  <c r="R56" i="1"/>
  <c r="T52" i="1"/>
  <c r="S51" i="1"/>
  <c r="T51" i="1" s="1"/>
  <c r="T66" i="1"/>
  <c r="S65" i="1"/>
  <c r="S11" i="1"/>
  <c r="T83" i="1"/>
  <c r="K56" i="1"/>
  <c r="K16" i="1"/>
  <c r="K12" i="1" s="1"/>
  <c r="K46" i="1"/>
  <c r="T31" i="1" l="1"/>
  <c r="R11" i="1"/>
  <c r="T11" i="1" s="1"/>
  <c r="R10" i="1"/>
  <c r="R88" i="1" s="1"/>
  <c r="T12" i="1"/>
  <c r="S69" i="1"/>
  <c r="S88" i="1" s="1"/>
  <c r="T70" i="1"/>
  <c r="T65" i="1"/>
  <c r="S56" i="1"/>
  <c r="T56" i="1" s="1"/>
  <c r="E24" i="1"/>
  <c r="E25" i="1"/>
  <c r="E26" i="1"/>
  <c r="C23" i="1"/>
  <c r="D23" i="1"/>
  <c r="C24" i="1"/>
  <c r="D24" i="1"/>
  <c r="C25" i="1"/>
  <c r="D25" i="1"/>
  <c r="C26" i="1"/>
  <c r="D26" i="1"/>
  <c r="A23" i="1"/>
  <c r="A24" i="1"/>
  <c r="T69" i="1" l="1"/>
  <c r="T88" i="1" l="1"/>
  <c r="S10" i="1"/>
  <c r="T10" i="1" s="1"/>
</calcChain>
</file>

<file path=xl/sharedStrings.xml><?xml version="1.0" encoding="utf-8"?>
<sst xmlns="http://schemas.openxmlformats.org/spreadsheetml/2006/main" count="406" uniqueCount="95">
  <si>
    <t/>
  </si>
  <si>
    <t xml:space="preserve">  Алтуховская поселковая администрация</t>
  </si>
  <si>
    <t>864</t>
  </si>
  <si>
    <t>000</t>
  </si>
  <si>
    <t xml:space="preserve">    ОБЩЕГОСУДАРСТВЕННЫЕ ВОПРОСЫ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</si>
  <si>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</si>
  <si>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Обеспечение деятельности главы местной администрации (исполнительно-распорядительного органа муниципального образования)</t>
  </si>
  <si>
    <t>6401080020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</si>
  <si>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</si>
  <si>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</si>
  <si>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</si>
  <si>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</si>
  <si>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    Руководство и управление в сфере установленных функций органов местного самоуправления</t>
  </si>
  <si>
    <t>6401080040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</si>
  <si>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</si>
  <si>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</si>
  <si>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</si>
  <si>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</si>
  <si>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</si>
  <si>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</si>
  <si>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</si>
  <si>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</si>
  <si>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    Другие общегосударственные расходы</t>
  </si>
  <si>
    <t xml:space="preserve">        Определение перечня должностных лиц органов местного самоуправления. уполномоченных составлять протоколы об административных правонарушениях</t>
  </si>
  <si>
    <t>6100012020</t>
  </si>
  <si>
    <t xml:space="preserve">        Эксплуатация и содержание имущества казны муниципального образования</t>
  </si>
  <si>
    <t>6401180920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</si>
  <si>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</si>
  <si>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</si>
  <si>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Осуществление отдельных государственных полномочий по первичному воинскому учету на территориях, где отсутствуют военные комиссариаты</t>
  </si>
  <si>
    <t>6401051180</t>
  </si>
  <si>
    <t xml:space="preserve">    НАЦИОНАЛЬНАЯ ЭКОНОМИКА</t>
  </si>
  <si>
    <t xml:space="preserve">      Водное хозяйство</t>
  </si>
  <si>
    <t xml:space="preserve">        Содержание, текущий и капитальный ремонт и обеспечение безопасности гидротехнических сооружений</t>
  </si>
  <si>
    <t>6401283300</t>
  </si>
  <si>
    <t xml:space="preserve">      Дорожное хозяйство (дорожные фонды)</t>
  </si>
  <si>
    <t xml:space="preserve">        Обеспечение сохранности автомобильных дорог местного значения и условий безопасного движения по ним</t>
  </si>
  <si>
    <t>6401381610</t>
  </si>
  <si>
    <t xml:space="preserve">    ЖИЛИЩНО-КОММУНАЛЬНОЕ ХОЗЯЙСТВО</t>
  </si>
  <si>
    <t xml:space="preserve">      Благоустройство</t>
  </si>
  <si>
    <t xml:space="preserve">        Организация и обеспечение освещения улиц</t>
  </si>
  <si>
    <t>6401481690</t>
  </si>
  <si>
    <t xml:space="preserve">    СОЦИАЛЬНАЯ ПОЛИТИКА</t>
  </si>
  <si>
    <t xml:space="preserve">      Пенсионное обеспечение</t>
  </si>
  <si>
    <t xml:space="preserve">        Выплата муниципальных пенсий (доплат к государственным пенсиям)</t>
  </si>
  <si>
    <t>6401582450</t>
  </si>
  <si>
    <t>Всего расходов:</t>
  </si>
  <si>
    <t>(рублей)</t>
  </si>
  <si>
    <t>Наименование</t>
  </si>
  <si>
    <t>ГРБС</t>
  </si>
  <si>
    <t>Рз</t>
  </si>
  <si>
    <t>Пр</t>
  </si>
  <si>
    <t>ЦСР</t>
  </si>
  <si>
    <t>ВР</t>
  </si>
  <si>
    <t>01</t>
  </si>
  <si>
    <t>04</t>
  </si>
  <si>
    <t>02</t>
  </si>
  <si>
    <t>13</t>
  </si>
  <si>
    <t>03</t>
  </si>
  <si>
    <t>06</t>
  </si>
  <si>
    <t>09</t>
  </si>
  <si>
    <t>05</t>
  </si>
  <si>
    <t>10</t>
  </si>
  <si>
    <t xml:space="preserve">          Социальное обеспечение и иные выплаты населению</t>
  </si>
  <si>
    <t>300</t>
  </si>
  <si>
    <t>310</t>
  </si>
  <si>
    <t xml:space="preserve">            Публичные нормативные социальные выплаты гражданам</t>
  </si>
  <si>
    <t>500</t>
  </si>
  <si>
    <t>Межбюджетные трансферты</t>
  </si>
  <si>
    <t>Иные межбюджетные трансферты</t>
  </si>
  <si>
    <t>540</t>
  </si>
  <si>
    <t>Содержание, текущий и капитальный ремонт и обеспечение безопасности гидротехнических сооружений</t>
  </si>
  <si>
    <t>Водное хозяйство</t>
  </si>
  <si>
    <t>НАЦИОНАЛЬНАЯ БЕЗОПАСНОСТЬ И ПРАВООХРАНИТЕЛЬНАЯ ДЕЯТЕЛЬНОСТЬ</t>
  </si>
  <si>
    <t>Мероприятия в сфере пожарной безопасности</t>
  </si>
  <si>
    <t>Уточненная бюджетная роспись</t>
  </si>
  <si>
    <t>Кассовое исполнение</t>
  </si>
  <si>
    <t>Процент исполнения к уточненной бюджетной росписи</t>
  </si>
  <si>
    <t>11</t>
  </si>
  <si>
    <t>6100083030</t>
  </si>
  <si>
    <t>870</t>
  </si>
  <si>
    <t>6401180900</t>
  </si>
  <si>
    <t>Приложение 2</t>
  </si>
  <si>
    <t xml:space="preserve">"Об утверждении отчета об исполнении бюджета Алтуховского городского поселения </t>
  </si>
  <si>
    <t>Утверждено  на 2021 год</t>
  </si>
  <si>
    <t>6401680100</t>
  </si>
  <si>
    <t>Опубликование нормативных правовых актов муниципальных образований и иной официальной информации</t>
  </si>
  <si>
    <t>Навлинского муниципального района Брянской области за I полугодие 2021 года"</t>
  </si>
  <si>
    <t xml:space="preserve"> Расходы бюджета по ведомственной структуре Алтуховского городского поселения Навлинского муниципального района Брянской области за I полугодие 2021 года</t>
  </si>
  <si>
    <t>Защита населения и территории от чрезвычайных ситуаций природного и техногенного характера, пожарная безопасность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</si>
  <si>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</si>
  <si>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</si>
  <si>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Реализация инициативных проектов (благоустройство детской игровой площадки по ул. Вяльцевой, рп Алтухово, Навлинского района, Брянской области)</t>
  </si>
  <si>
    <t>64018S5871</t>
  </si>
  <si>
    <t xml:space="preserve"> к постановлению Алтуховской поселковой администрации от 10.08.2021 года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</si>
</sst>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49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4"/>
    <xf numFmtId="0" fontId="1" fillId="4" borderId="3"/>
    <xf numFmtId="0" fontId="1" fillId="4" borderId="1">
      <alignment shrinkToFit="1"/>
    </xf>
    <xf numFmtId="0" fontId="1" fillId="4" borderId="5"/>
    <xf numFmtId="0" fontId="1" fillId="4" borderId="5">
      <alignment horizontal="center"/>
    </xf>
    <xf numFmtId="4" fontId="3" fillId="0" borderId="2">
      <alignment horizontal="right" vertical="top" shrinkToFit="1"/>
    </xf>
    <xf numFmtId="49" fontId="1" fillId="0" borderId="2">
      <alignment horizontal="left" vertical="top" wrapText="1" indent="2"/>
    </xf>
    <xf numFmtId="4" fontId="1" fillId="0" borderId="2">
      <alignment horizontal="right" vertical="top" shrinkToFit="1"/>
    </xf>
    <xf numFmtId="0" fontId="1" fillId="4" borderId="5">
      <alignment shrinkToFit="1"/>
    </xf>
    <xf numFmtId="0" fontId="1" fillId="4" borderId="3">
      <alignment horizontal="center"/>
    </xf>
  </cellStyleXfs>
  <cellXfs count="41">
    <xf numFmtId="0" fontId="0" fillId="0" borderId="0" xfId="0"/>
    <xf numFmtId="0" fontId="5" fillId="0" borderId="1" xfId="2" applyNumberFormat="1" applyFont="1" applyProtection="1"/>
    <xf numFmtId="0" fontId="6" fillId="0" borderId="0" xfId="0" applyFont="1" applyProtection="1">
      <protection locked="0"/>
    </xf>
    <xf numFmtId="0" fontId="5" fillId="0" borderId="2" xfId="5" applyNumberFormat="1" applyFont="1" applyProtection="1">
      <alignment horizontal="center" vertical="center" wrapText="1"/>
    </xf>
    <xf numFmtId="0" fontId="7" fillId="0" borderId="2" xfId="6" applyNumberFormat="1" applyFont="1" applyProtection="1">
      <alignment vertical="top" wrapText="1"/>
    </xf>
    <xf numFmtId="49" fontId="5" fillId="0" borderId="2" xfId="7" applyFont="1" applyProtection="1">
      <alignment horizontal="center" vertical="top" shrinkToFit="1"/>
    </xf>
    <xf numFmtId="4" fontId="7" fillId="5" borderId="2" xfId="8" applyFont="1" applyFill="1" applyProtection="1">
      <alignment horizontal="right" vertical="top" shrinkToFit="1"/>
    </xf>
    <xf numFmtId="4" fontId="7" fillId="5" borderId="2" xfId="9" applyFont="1" applyFill="1" applyProtection="1">
      <alignment horizontal="right" vertical="top" shrinkToFit="1"/>
    </xf>
    <xf numFmtId="0" fontId="7" fillId="0" borderId="3" xfId="10" applyNumberFormat="1" applyFont="1" applyProtection="1">
      <alignment horizontal="right"/>
    </xf>
    <xf numFmtId="4" fontId="7" fillId="5" borderId="3" xfId="11" applyFont="1" applyFill="1" applyProtection="1">
      <alignment horizontal="right" vertical="top" shrinkToFit="1"/>
    </xf>
    <xf numFmtId="4" fontId="7" fillId="5" borderId="3" xfId="12" applyFont="1" applyFill="1" applyProtection="1">
      <alignment horizontal="right" vertical="top" shrinkToFit="1"/>
    </xf>
    <xf numFmtId="0" fontId="5" fillId="0" borderId="2" xfId="6" applyNumberFormat="1" applyFont="1" applyProtection="1">
      <alignment vertical="top" wrapText="1"/>
    </xf>
    <xf numFmtId="4" fontId="5" fillId="5" borderId="2" xfId="8" applyFont="1" applyFill="1" applyProtection="1">
      <alignment horizontal="right" vertical="top" shrinkToFit="1"/>
    </xf>
    <xf numFmtId="4" fontId="5" fillId="5" borderId="2" xfId="9" applyFont="1" applyFill="1" applyProtection="1">
      <alignment horizontal="right" vertical="top" shrinkToFit="1"/>
    </xf>
    <xf numFmtId="0" fontId="9" fillId="6" borderId="2" xfId="6" applyNumberFormat="1" applyFont="1" applyFill="1" applyProtection="1">
      <alignment vertical="top" wrapText="1"/>
    </xf>
    <xf numFmtId="0" fontId="5" fillId="5" borderId="2" xfId="6" applyNumberFormat="1" applyFont="1" applyFill="1" applyProtection="1">
      <alignment vertical="top" wrapText="1"/>
    </xf>
    <xf numFmtId="49" fontId="5" fillId="5" borderId="2" xfId="7" applyFont="1" applyFill="1" applyProtection="1">
      <alignment horizontal="center" vertical="top" shrinkToFit="1"/>
    </xf>
    <xf numFmtId="0" fontId="5" fillId="0" borderId="0" xfId="0" applyFont="1" applyAlignment="1">
      <alignment horizontal="left" vertical="top" wrapText="1"/>
    </xf>
    <xf numFmtId="49" fontId="5" fillId="0" borderId="7" xfId="7" applyFont="1" applyBorder="1" applyProtection="1">
      <alignment horizontal="center" vertical="top" shrinkToFit="1"/>
    </xf>
    <xf numFmtId="49" fontId="5" fillId="0" borderId="8" xfId="7" applyFont="1" applyBorder="1" applyProtection="1">
      <alignment horizontal="center" vertical="top" shrinkToFit="1"/>
    </xf>
    <xf numFmtId="49" fontId="5" fillId="0" borderId="9" xfId="7" applyFont="1" applyBorder="1" applyProtection="1">
      <alignment horizontal="center" vertical="top" shrinkToFit="1"/>
    </xf>
    <xf numFmtId="0" fontId="5" fillId="0" borderId="6" xfId="0" applyFont="1" applyBorder="1"/>
    <xf numFmtId="49" fontId="5" fillId="0" borderId="10" xfId="7" applyFont="1" applyBorder="1" applyProtection="1">
      <alignment horizontal="center" vertical="top" shrinkToFit="1"/>
    </xf>
    <xf numFmtId="0" fontId="5" fillId="0" borderId="1" xfId="13" applyFont="1" applyProtection="1">
      <alignment horizontal="left" wrapText="1"/>
      <protection locked="0"/>
    </xf>
    <xf numFmtId="0" fontId="10" fillId="0" borderId="6" xfId="0" applyFont="1" applyBorder="1" applyAlignment="1" applyProtection="1">
      <alignment horizontal="center" vertical="center" wrapText="1"/>
      <protection locked="0"/>
    </xf>
    <xf numFmtId="4" fontId="5" fillId="5" borderId="7" xfId="9" applyFont="1" applyFill="1" applyBorder="1" applyProtection="1">
      <alignment horizontal="right" vertical="top" shrinkToFit="1"/>
    </xf>
    <xf numFmtId="164" fontId="7" fillId="5" borderId="2" xfId="9" applyNumberFormat="1" applyFont="1" applyFill="1" applyProtection="1">
      <alignment horizontal="right" vertical="top" shrinkToFit="1"/>
    </xf>
    <xf numFmtId="164" fontId="5" fillId="5" borderId="2" xfId="9" applyNumberFormat="1" applyFont="1" applyFill="1" applyProtection="1">
      <alignment horizontal="right" vertical="top" shrinkToFit="1"/>
    </xf>
    <xf numFmtId="164" fontId="7" fillId="5" borderId="3" xfId="12" applyNumberFormat="1" applyFont="1" applyFill="1" applyProtection="1">
      <alignment horizontal="right" vertical="top" shrinkToFit="1"/>
    </xf>
    <xf numFmtId="0" fontId="5" fillId="0" borderId="6" xfId="0" applyFont="1" applyBorder="1" applyAlignment="1">
      <alignment vertical="top"/>
    </xf>
    <xf numFmtId="0" fontId="5" fillId="0" borderId="1" xfId="13" applyNumberFormat="1" applyFont="1" applyProtection="1">
      <alignment horizontal="left" wrapText="1"/>
    </xf>
    <xf numFmtId="0" fontId="5" fillId="0" borderId="1" xfId="13" applyFont="1" applyProtection="1">
      <alignment horizontal="left" wrapText="1"/>
      <protection locked="0"/>
    </xf>
    <xf numFmtId="0" fontId="5" fillId="0" borderId="1" xfId="1" applyNumberFormat="1" applyFont="1" applyProtection="1">
      <alignment wrapText="1"/>
    </xf>
    <xf numFmtId="0" fontId="5" fillId="0" borderId="1" xfId="1" applyFont="1" applyProtection="1">
      <alignment wrapText="1"/>
      <protection locked="0"/>
    </xf>
    <xf numFmtId="0" fontId="7" fillId="0" borderId="3" xfId="10" applyNumberFormat="1" applyFont="1" applyProtection="1">
      <alignment horizontal="right"/>
    </xf>
    <xf numFmtId="0" fontId="7" fillId="0" borderId="3" xfId="10" applyFont="1" applyProtection="1">
      <alignment horizontal="right"/>
      <protection locked="0"/>
    </xf>
    <xf numFmtId="0" fontId="8" fillId="0" borderId="1" xfId="3" applyNumberFormat="1" applyFont="1" applyAlignment="1" applyProtection="1">
      <alignment horizontal="center" wrapText="1"/>
    </xf>
    <xf numFmtId="0" fontId="6" fillId="0" borderId="0" xfId="0" applyFont="1" applyAlignment="1" applyProtection="1">
      <alignment horizontal="right"/>
      <protection locked="0"/>
    </xf>
    <xf numFmtId="0" fontId="10" fillId="5" borderId="0" xfId="0" applyFont="1" applyFill="1" applyAlignment="1">
      <alignment horizontal="right"/>
    </xf>
    <xf numFmtId="0" fontId="5" fillId="0" borderId="1" xfId="4" applyNumberFormat="1" applyFont="1" applyBorder="1" applyAlignment="1" applyProtection="1">
      <alignment horizontal="right"/>
    </xf>
    <xf numFmtId="0" fontId="6" fillId="5" borderId="0" xfId="0" applyFont="1" applyFill="1" applyAlignment="1" applyProtection="1">
      <alignment horizontal="right"/>
      <protection locked="0"/>
    </xf>
  </cellXfs>
  <cellStyles count="30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3"/>
    <cellStyle name="xl25" xfId="4"/>
    <cellStyle name="xl26" xfId="20"/>
    <cellStyle name="xl27" xfId="5"/>
    <cellStyle name="xl28" xfId="21"/>
    <cellStyle name="xl29" xfId="22"/>
    <cellStyle name="xl30" xfId="10"/>
    <cellStyle name="xl31" xfId="11"/>
    <cellStyle name="xl32" xfId="12"/>
    <cellStyle name="xl33" xfId="13"/>
    <cellStyle name="xl34" xfId="6"/>
    <cellStyle name="xl35" xfId="7"/>
    <cellStyle name="xl36" xfId="8"/>
    <cellStyle name="xl37" xfId="9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ser/&#1052;&#1086;&#1080;%20&#1076;&#1086;&#1082;&#1091;&#1084;&#1077;&#1085;&#1090;&#1099;/Downloads/&#1055;&#1088;&#1080;&#1083;&#1086;&#1078;&#1077;&#1085;&#1080;&#1077;%2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hatckay\&#1052;&#1086;&#1080;%20&#1076;&#1086;&#1082;&#1091;&#1084;&#1077;&#1085;&#1090;&#1099;%20&#1054;&#1083;&#1077;&#1089;&#1103;\&#1060;&#1048;&#1053;&#1040;&#1053;&#1057;&#1054;&#1042;&#1054;&#1045;%20&#1059;&#1055;&#1056;&#1040;&#1042;&#1051;&#1045;&#1053;&#1048;&#1045;\&#1045;&#1078;&#1077;&#1084;&#1077;&#1089;&#1103;&#1095;.%20&#1086;&#1090;&#1095;&#1077;&#1090;&#1099;\0503117M%20&#1085;&#1072;%2001.06.201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%20&#1054;&#1083;&#1077;&#1089;&#1103;/&#1050;&#1057;&#1055;/&#1054;&#1090;&#1095;&#1077;&#1090;%20&#1086;&#1073;%20&#1080;&#1089;&#1087;&#1086;&#1083;&#1085;&#1077;&#1085;&#1080;&#1080;%20&#1073;&#1102;&#1076;&#1078;&#1077;&#1090;&#1072;%20&#1079;&#1072;%209%20&#1084;&#1077;&#1089;&#1103;&#1094;&#1077;&#1074;%202019/&#1054;&#1090;&#1095;&#1077;&#1090;%20&#1086;&#1073;%20&#1080;&#1089;&#1087;&#1086;&#1083;&#1085;&#1077;&#1085;&#1080;&#1080;%20&#1073;&#1102;&#1076;&#1078;&#1077;&#1090;&#1072;%20&#1079;&#1072;%209%20&#1084;&#1077;&#1089;&#1103;&#1094;&#1077;&#1074;%202019%20&#1075;/&#1055;&#1088;&#1080;&#1083;&#1086;&#1078;&#1077;&#1085;&#1080;&#1077;%202%20&#1082;%20&#1086;&#1090;&#1095;&#1077;&#1090;&#1091;%20&#1079;&#1072;%209%20&#1084;&#1077;&#1089;&#1103;&#1094;&#1077;&#1074;%202019%20&#1075;&#1086;&#1076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23">
          <cell r="A23" t="str">
            <v xml:space="preserve">Обеспечение деятельности финансовых, налоговых и таможенных органов и органов финансового (финансово-бюджетного) надзора </v>
          </cell>
          <cell r="C23" t="str">
            <v>01</v>
          </cell>
          <cell r="D23" t="str">
            <v>06</v>
          </cell>
        </row>
        <row r="24">
          <cell r="A24" t="str">
            <v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v>
          </cell>
          <cell r="C24" t="str">
            <v>01</v>
          </cell>
          <cell r="D24" t="str">
            <v>06</v>
          </cell>
          <cell r="E24" t="str">
            <v>6100084200</v>
          </cell>
        </row>
        <row r="25">
          <cell r="C25" t="str">
            <v>01</v>
          </cell>
          <cell r="D25" t="str">
            <v>06</v>
          </cell>
        </row>
        <row r="26">
          <cell r="C26" t="str">
            <v>01</v>
          </cell>
          <cell r="D26" t="str">
            <v>06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ы"/>
      <sheetName val="Расходы"/>
      <sheetName val="Источники"/>
    </sheetNames>
    <sheetDataSet>
      <sheetData sheetId="0" refreshError="1"/>
      <sheetData sheetId="1" refreshError="1">
        <row r="30">
          <cell r="A30" t="str">
            <v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v>
          </cell>
        </row>
        <row r="33">
          <cell r="A33" t="str">
            <v xml:space="preserve">  Резервные фонды</v>
          </cell>
        </row>
        <row r="34">
          <cell r="A34" t="str">
            <v>Резервный фонд местной администрации</v>
          </cell>
        </row>
        <row r="35">
          <cell r="A35" t="str">
            <v xml:space="preserve">  Иные бюджетные ассигнования</v>
          </cell>
        </row>
        <row r="36">
          <cell r="A36" t="str">
            <v xml:space="preserve">  Резервные средства</v>
          </cell>
        </row>
        <row r="42">
          <cell r="A42" t="str">
            <v>Оценка имущества, признание прав и регулирование отношений муниципальной собственности</v>
          </cell>
        </row>
      </sheetData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 refreshError="1">
        <row r="47">
          <cell r="A47" t="str">
            <v>Информационное обеспечение деятельности органов местного самоуправления</v>
          </cell>
          <cell r="B47" t="str">
            <v>864</v>
          </cell>
          <cell r="C47" t="str">
            <v>01</v>
          </cell>
          <cell r="D47" t="str">
            <v>13</v>
          </cell>
          <cell r="K47">
            <v>0</v>
          </cell>
        </row>
        <row r="48">
          <cell r="A48" t="str">
            <v xml:space="preserve">  Закупка товаров, работ и услуг для обеспечения государственных (муниципальных) нужд</v>
          </cell>
          <cell r="B48" t="str">
            <v>864</v>
          </cell>
          <cell r="C48" t="str">
            <v>01</v>
          </cell>
          <cell r="D48" t="str">
            <v>13</v>
          </cell>
          <cell r="F48" t="str">
            <v>200</v>
          </cell>
          <cell r="K48">
            <v>0</v>
          </cell>
        </row>
        <row r="49">
          <cell r="A49" t="str">
            <v xml:space="preserve">  Иные закупки товаров, работ и услуг для обеспечения государственных (муниципальных) нужд</v>
          </cell>
          <cell r="B49" t="str">
            <v>864</v>
          </cell>
          <cell r="C49" t="str">
            <v>01</v>
          </cell>
          <cell r="D49" t="str">
            <v>13</v>
          </cell>
          <cell r="F49" t="str">
            <v>240</v>
          </cell>
          <cell r="K49">
            <v>0</v>
          </cell>
        </row>
        <row r="83">
          <cell r="A83" t="str">
            <v>Организация и содержание мест захоронения (кладбищ)</v>
          </cell>
          <cell r="B83" t="str">
            <v>864</v>
          </cell>
          <cell r="C83" t="str">
            <v>05</v>
          </cell>
          <cell r="D83" t="str">
            <v>03</v>
          </cell>
          <cell r="E83" t="str">
            <v>6401481710</v>
          </cell>
          <cell r="K83">
            <v>0</v>
          </cell>
        </row>
        <row r="84">
          <cell r="A84" t="str">
            <v>Закупка товаров, работ и услуг для обеспечения государственных (муниципальных) нужд</v>
          </cell>
          <cell r="B84" t="str">
            <v>864</v>
          </cell>
          <cell r="C84" t="str">
            <v>05</v>
          </cell>
          <cell r="D84" t="str">
            <v>03</v>
          </cell>
          <cell r="E84" t="str">
            <v>6401481710</v>
          </cell>
          <cell r="F84" t="str">
            <v>200</v>
          </cell>
          <cell r="K84">
            <v>0</v>
          </cell>
        </row>
        <row r="85">
          <cell r="A85" t="str">
            <v xml:space="preserve">  Иные закупки товаров, работ и услуг для обеспечения государственных (муниципальных) нужд</v>
          </cell>
          <cell r="B85" t="str">
            <v>864</v>
          </cell>
          <cell r="C85" t="str">
            <v>05</v>
          </cell>
          <cell r="D85" t="str">
            <v>03</v>
          </cell>
          <cell r="E85" t="str">
            <v>6401481710</v>
          </cell>
          <cell r="F85" t="str">
            <v>240</v>
          </cell>
          <cell r="K85">
            <v>0</v>
          </cell>
        </row>
        <row r="86">
          <cell r="A86" t="str">
            <v>Прочие мероприятия по благоустройству поселений</v>
          </cell>
          <cell r="B86" t="str">
            <v>864</v>
          </cell>
          <cell r="C86" t="str">
            <v>05</v>
          </cell>
          <cell r="D86" t="str">
            <v>03</v>
          </cell>
          <cell r="E86" t="str">
            <v>6401481730</v>
          </cell>
          <cell r="K86">
            <v>0</v>
          </cell>
        </row>
        <row r="87">
          <cell r="A87" t="str">
            <v>Закупка товаров, работ и услуг для обеспечения государственных (муниципальных) нужд</v>
          </cell>
          <cell r="B87" t="str">
            <v>864</v>
          </cell>
          <cell r="C87" t="str">
            <v>05</v>
          </cell>
          <cell r="D87" t="str">
            <v>03</v>
          </cell>
          <cell r="E87" t="str">
            <v>6401481730</v>
          </cell>
          <cell r="F87" t="str">
            <v>200</v>
          </cell>
          <cell r="K87">
            <v>0</v>
          </cell>
        </row>
        <row r="88">
          <cell r="A88" t="str">
            <v>Иные закупки товаров, работ и услуг для обеспечения государственных (муниципальных) нужд</v>
          </cell>
          <cell r="B88" t="str">
            <v>864</v>
          </cell>
          <cell r="C88" t="str">
            <v>05</v>
          </cell>
          <cell r="D88" t="str">
            <v>03</v>
          </cell>
          <cell r="E88" t="str">
            <v>6401481730</v>
          </cell>
          <cell r="F88" t="str">
            <v>240</v>
          </cell>
          <cell r="K8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0"/>
  <sheetViews>
    <sheetView showGridLines="0" tabSelected="1" topLeftCell="A67" zoomScale="75" zoomScaleNormal="75" workbookViewId="0">
      <selection activeCell="A2" sqref="A2:T2"/>
    </sheetView>
  </sheetViews>
  <sheetFormatPr defaultColWidth="9.140625" defaultRowHeight="15" outlineLevelRow="5" x14ac:dyDescent="0.25"/>
  <cols>
    <col min="1" max="1" width="40" style="2" customWidth="1"/>
    <col min="2" max="4" width="7.7109375" style="2" customWidth="1"/>
    <col min="5" max="5" width="10.7109375" style="2" customWidth="1"/>
    <col min="6" max="6" width="7.7109375" style="2" customWidth="1"/>
    <col min="7" max="10" width="9.140625" style="2" hidden="1"/>
    <col min="11" max="11" width="11.140625" style="2" customWidth="1"/>
    <col min="12" max="17" width="9.140625" style="2" hidden="1"/>
    <col min="18" max="18" width="11.42578125" style="2" customWidth="1"/>
    <col min="19" max="19" width="11" style="2" customWidth="1"/>
    <col min="20" max="20" width="10.42578125" style="2" customWidth="1"/>
    <col min="21" max="16384" width="9.140625" style="2"/>
  </cols>
  <sheetData>
    <row r="1" spans="1:20" x14ac:dyDescent="0.25">
      <c r="A1" s="37" t="s">
        <v>82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</row>
    <row r="2" spans="1:20" x14ac:dyDescent="0.25">
      <c r="A2" s="40" t="s">
        <v>94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</row>
    <row r="3" spans="1:20" x14ac:dyDescent="0.25">
      <c r="A3" s="38" t="s">
        <v>83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</row>
    <row r="4" spans="1:20" x14ac:dyDescent="0.25">
      <c r="A4" s="37" t="s">
        <v>87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</row>
    <row r="5" spans="1:20" ht="15" customHeight="1" x14ac:dyDescent="0.25">
      <c r="A5" s="32"/>
      <c r="B5" s="33"/>
      <c r="C5" s="33"/>
      <c r="D5" s="33"/>
      <c r="E5" s="33"/>
      <c r="F5" s="33"/>
      <c r="G5" s="33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ht="15.75" customHeight="1" x14ac:dyDescent="0.25">
      <c r="A6" s="36" t="s">
        <v>88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15.75" customHeight="1" x14ac:dyDescent="0.25">
      <c r="A7" s="36"/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12" customHeight="1" x14ac:dyDescent="0.25">
      <c r="A8" s="39" t="s">
        <v>47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</row>
    <row r="9" spans="1:20" ht="81" customHeight="1" x14ac:dyDescent="0.25">
      <c r="A9" s="3" t="s">
        <v>48</v>
      </c>
      <c r="B9" s="3" t="s">
        <v>49</v>
      </c>
      <c r="C9" s="3" t="s">
        <v>50</v>
      </c>
      <c r="D9" s="3" t="s">
        <v>51</v>
      </c>
      <c r="E9" s="3" t="s">
        <v>52</v>
      </c>
      <c r="F9" s="3" t="s">
        <v>53</v>
      </c>
      <c r="G9" s="3" t="s">
        <v>0</v>
      </c>
      <c r="H9" s="3" t="s">
        <v>0</v>
      </c>
      <c r="I9" s="3" t="s">
        <v>0</v>
      </c>
      <c r="J9" s="3" t="s">
        <v>0</v>
      </c>
      <c r="K9" s="3" t="s">
        <v>84</v>
      </c>
      <c r="L9" s="3" t="s">
        <v>0</v>
      </c>
      <c r="M9" s="3" t="s">
        <v>0</v>
      </c>
      <c r="N9" s="3" t="s">
        <v>0</v>
      </c>
      <c r="O9" s="3" t="s">
        <v>0</v>
      </c>
      <c r="P9" s="3" t="s">
        <v>0</v>
      </c>
      <c r="Q9" s="3" t="s">
        <v>0</v>
      </c>
      <c r="R9" s="24" t="s">
        <v>75</v>
      </c>
      <c r="S9" s="24" t="s">
        <v>76</v>
      </c>
      <c r="T9" s="24" t="s">
        <v>77</v>
      </c>
    </row>
    <row r="10" spans="1:20" ht="16.5" customHeight="1" x14ac:dyDescent="0.25">
      <c r="A10" s="4" t="s">
        <v>1</v>
      </c>
      <c r="B10" s="5" t="s">
        <v>2</v>
      </c>
      <c r="C10" s="5"/>
      <c r="D10" s="5"/>
      <c r="E10" s="5"/>
      <c r="F10" s="5"/>
      <c r="G10" s="5" t="s">
        <v>3</v>
      </c>
      <c r="H10" s="5"/>
      <c r="I10" s="5"/>
      <c r="J10" s="5"/>
      <c r="K10" s="6">
        <f>K11+K44+K51+K56+K69++K83</f>
        <v>2774736</v>
      </c>
      <c r="L10" s="7">
        <v>2441298.92</v>
      </c>
      <c r="M10" s="7">
        <v>0</v>
      </c>
      <c r="N10" s="7">
        <v>2441298.92</v>
      </c>
      <c r="O10" s="7">
        <v>0</v>
      </c>
      <c r="P10" s="7">
        <v>2441298.92</v>
      </c>
      <c r="Q10" s="7">
        <v>0</v>
      </c>
      <c r="R10" s="7">
        <f>R11+R44+R51+R56+R69+R83</f>
        <v>5128859.24</v>
      </c>
      <c r="S10" s="7">
        <f>S88</f>
        <v>1745889.8939999999</v>
      </c>
      <c r="T10" s="26">
        <f t="shared" ref="T10:T56" si="0">S10/R10*100</f>
        <v>34.040511004548449</v>
      </c>
    </row>
    <row r="11" spans="1:20" ht="15" customHeight="1" outlineLevel="1" x14ac:dyDescent="0.25">
      <c r="A11" s="11" t="s">
        <v>4</v>
      </c>
      <c r="B11" s="5" t="s">
        <v>2</v>
      </c>
      <c r="C11" s="5" t="s">
        <v>54</v>
      </c>
      <c r="D11" s="5"/>
      <c r="E11" s="5"/>
      <c r="F11" s="5"/>
      <c r="G11" s="5" t="s">
        <v>3</v>
      </c>
      <c r="H11" s="5"/>
      <c r="I11" s="5"/>
      <c r="J11" s="5"/>
      <c r="K11" s="12">
        <f>K12+K23+K27+K31</f>
        <v>1729784</v>
      </c>
      <c r="L11" s="13">
        <v>1501883</v>
      </c>
      <c r="M11" s="13">
        <v>0</v>
      </c>
      <c r="N11" s="13">
        <v>1501883</v>
      </c>
      <c r="O11" s="13">
        <v>0</v>
      </c>
      <c r="P11" s="13">
        <v>1501883</v>
      </c>
      <c r="Q11" s="13">
        <v>0</v>
      </c>
      <c r="R11" s="13">
        <f>R12+R23+R31+R27</f>
        <v>2045413.47</v>
      </c>
      <c r="S11" s="13">
        <f>S12+S23+S27+S31</f>
        <v>875179.43400000001</v>
      </c>
      <c r="T11" s="27">
        <f t="shared" si="0"/>
        <v>42.78740933489599</v>
      </c>
    </row>
    <row r="12" spans="1:20" ht="54" customHeight="1" outlineLevel="2" x14ac:dyDescent="0.25">
      <c r="A12" s="11" t="s">
        <v>5</v>
      </c>
      <c r="B12" s="5" t="s">
        <v>2</v>
      </c>
      <c r="C12" s="5" t="s">
        <v>54</v>
      </c>
      <c r="D12" s="5" t="s">
        <v>55</v>
      </c>
      <c r="E12" s="5"/>
      <c r="F12" s="5"/>
      <c r="G12" s="5" t="s">
        <v>3</v>
      </c>
      <c r="H12" s="5"/>
      <c r="I12" s="5"/>
      <c r="J12" s="5"/>
      <c r="K12" s="12">
        <f>K13+K16</f>
        <v>1624584</v>
      </c>
      <c r="L12" s="13">
        <v>1269455</v>
      </c>
      <c r="M12" s="13">
        <v>0</v>
      </c>
      <c r="N12" s="13">
        <v>1269455</v>
      </c>
      <c r="O12" s="13">
        <v>0</v>
      </c>
      <c r="P12" s="13">
        <v>1269455</v>
      </c>
      <c r="Q12" s="13">
        <v>0</v>
      </c>
      <c r="R12" s="13">
        <f>R13+R16</f>
        <v>1735362.47</v>
      </c>
      <c r="S12" s="13">
        <f>S13+S16</f>
        <v>733855.45400000003</v>
      </c>
      <c r="T12" s="27">
        <f t="shared" si="0"/>
        <v>42.288309600241611</v>
      </c>
    </row>
    <row r="13" spans="1:20" ht="54" customHeight="1" outlineLevel="3" x14ac:dyDescent="0.25">
      <c r="A13" s="11" t="s">
        <v>6</v>
      </c>
      <c r="B13" s="5" t="s">
        <v>2</v>
      </c>
      <c r="C13" s="5" t="s">
        <v>54</v>
      </c>
      <c r="D13" s="5" t="s">
        <v>55</v>
      </c>
      <c r="E13" s="5" t="s">
        <v>7</v>
      </c>
      <c r="F13" s="5"/>
      <c r="G13" s="5" t="s">
        <v>3</v>
      </c>
      <c r="H13" s="5"/>
      <c r="I13" s="5"/>
      <c r="J13" s="5"/>
      <c r="K13" s="12">
        <f>K14</f>
        <v>510941</v>
      </c>
      <c r="L13" s="13">
        <v>430241</v>
      </c>
      <c r="M13" s="13">
        <v>0</v>
      </c>
      <c r="N13" s="13">
        <v>430241</v>
      </c>
      <c r="O13" s="13">
        <v>0</v>
      </c>
      <c r="P13" s="13">
        <v>430241</v>
      </c>
      <c r="Q13" s="13">
        <v>0</v>
      </c>
      <c r="R13" s="13">
        <f>R14</f>
        <v>510941</v>
      </c>
      <c r="S13" s="13">
        <f>S14</f>
        <v>216096.55</v>
      </c>
      <c r="T13" s="27">
        <f t="shared" si="0"/>
        <v>42.293836274638366</v>
      </c>
    </row>
    <row r="14" spans="1:20" ht="76.5" outlineLevel="4" x14ac:dyDescent="0.25">
      <c r="A14" s="11" t="s">
        <v>8</v>
      </c>
      <c r="B14" s="5" t="s">
        <v>2</v>
      </c>
      <c r="C14" s="5" t="s">
        <v>54</v>
      </c>
      <c r="D14" s="5" t="s">
        <v>55</v>
      </c>
      <c r="E14" s="5" t="s">
        <v>7</v>
      </c>
      <c r="F14" s="5" t="s">
        <v>9</v>
      </c>
      <c r="G14" s="5" t="s">
        <v>3</v>
      </c>
      <c r="H14" s="5"/>
      <c r="I14" s="5"/>
      <c r="J14" s="5"/>
      <c r="K14" s="12">
        <f>K15</f>
        <v>510941</v>
      </c>
      <c r="L14" s="13">
        <v>430241</v>
      </c>
      <c r="M14" s="13">
        <v>0</v>
      </c>
      <c r="N14" s="13">
        <v>430241</v>
      </c>
      <c r="O14" s="13">
        <v>0</v>
      </c>
      <c r="P14" s="13">
        <v>430241</v>
      </c>
      <c r="Q14" s="13">
        <v>0</v>
      </c>
      <c r="R14" s="13">
        <f>R15</f>
        <v>510941</v>
      </c>
      <c r="S14" s="13">
        <f>S15</f>
        <v>216096.55</v>
      </c>
      <c r="T14" s="27">
        <f t="shared" si="0"/>
        <v>42.293836274638366</v>
      </c>
    </row>
    <row r="15" spans="1:20" ht="30.75" customHeight="1" outlineLevel="5" x14ac:dyDescent="0.25">
      <c r="A15" s="11" t="s">
        <v>10</v>
      </c>
      <c r="B15" s="5" t="s">
        <v>2</v>
      </c>
      <c r="C15" s="5" t="s">
        <v>54</v>
      </c>
      <c r="D15" s="5" t="s">
        <v>55</v>
      </c>
      <c r="E15" s="5" t="s">
        <v>7</v>
      </c>
      <c r="F15" s="5" t="s">
        <v>11</v>
      </c>
      <c r="G15" s="5" t="s">
        <v>3</v>
      </c>
      <c r="H15" s="5"/>
      <c r="I15" s="5"/>
      <c r="J15" s="5"/>
      <c r="K15" s="12">
        <v>510941</v>
      </c>
      <c r="L15" s="13">
        <v>430241</v>
      </c>
      <c r="M15" s="13">
        <v>0</v>
      </c>
      <c r="N15" s="13">
        <v>430241</v>
      </c>
      <c r="O15" s="13">
        <v>0</v>
      </c>
      <c r="P15" s="13">
        <v>430241</v>
      </c>
      <c r="Q15" s="13">
        <v>0</v>
      </c>
      <c r="R15" s="13">
        <v>510941</v>
      </c>
      <c r="S15" s="13">
        <v>216096.55</v>
      </c>
      <c r="T15" s="27">
        <f t="shared" si="0"/>
        <v>42.293836274638366</v>
      </c>
    </row>
    <row r="16" spans="1:20" ht="40.5" customHeight="1" outlineLevel="3" x14ac:dyDescent="0.25">
      <c r="A16" s="11" t="s">
        <v>12</v>
      </c>
      <c r="B16" s="5" t="s">
        <v>2</v>
      </c>
      <c r="C16" s="5" t="s">
        <v>54</v>
      </c>
      <c r="D16" s="5" t="s">
        <v>55</v>
      </c>
      <c r="E16" s="5" t="s">
        <v>13</v>
      </c>
      <c r="F16" s="5"/>
      <c r="G16" s="5" t="s">
        <v>3</v>
      </c>
      <c r="H16" s="5"/>
      <c r="I16" s="5"/>
      <c r="J16" s="5"/>
      <c r="K16" s="12">
        <f>K17+K19+K21</f>
        <v>1113643</v>
      </c>
      <c r="L16" s="13">
        <v>839214</v>
      </c>
      <c r="M16" s="13">
        <v>0</v>
      </c>
      <c r="N16" s="13">
        <v>839214</v>
      </c>
      <c r="O16" s="13">
        <v>0</v>
      </c>
      <c r="P16" s="13">
        <v>839214</v>
      </c>
      <c r="Q16" s="13">
        <v>0</v>
      </c>
      <c r="R16" s="13">
        <f>R17+R19+R21</f>
        <v>1224421.47</v>
      </c>
      <c r="S16" s="13">
        <f>S17+S19+S21</f>
        <v>517758.90400000004</v>
      </c>
      <c r="T16" s="27">
        <f t="shared" si="0"/>
        <v>42.286003364511409</v>
      </c>
    </row>
    <row r="17" spans="1:20" ht="75.75" customHeight="1" outlineLevel="4" x14ac:dyDescent="0.25">
      <c r="A17" s="11" t="s">
        <v>8</v>
      </c>
      <c r="B17" s="5" t="s">
        <v>2</v>
      </c>
      <c r="C17" s="5" t="s">
        <v>54</v>
      </c>
      <c r="D17" s="5" t="s">
        <v>55</v>
      </c>
      <c r="E17" s="5" t="s">
        <v>13</v>
      </c>
      <c r="F17" s="5" t="s">
        <v>9</v>
      </c>
      <c r="G17" s="5" t="s">
        <v>3</v>
      </c>
      <c r="H17" s="5"/>
      <c r="I17" s="5"/>
      <c r="J17" s="5"/>
      <c r="K17" s="12">
        <f>K18</f>
        <v>1049243</v>
      </c>
      <c r="L17" s="13">
        <v>740776</v>
      </c>
      <c r="M17" s="13">
        <v>0</v>
      </c>
      <c r="N17" s="13">
        <v>740776</v>
      </c>
      <c r="O17" s="13">
        <v>0</v>
      </c>
      <c r="P17" s="13">
        <v>740776</v>
      </c>
      <c r="Q17" s="13">
        <v>0</v>
      </c>
      <c r="R17" s="13">
        <f>R18</f>
        <v>1049243</v>
      </c>
      <c r="S17" s="13">
        <f>S18</f>
        <v>445263.89</v>
      </c>
      <c r="T17" s="27">
        <f t="shared" si="0"/>
        <v>42.43667958709279</v>
      </c>
    </row>
    <row r="18" spans="1:20" ht="28.5" customHeight="1" outlineLevel="5" x14ac:dyDescent="0.25">
      <c r="A18" s="11" t="s">
        <v>10</v>
      </c>
      <c r="B18" s="5" t="s">
        <v>2</v>
      </c>
      <c r="C18" s="5" t="s">
        <v>54</v>
      </c>
      <c r="D18" s="5" t="s">
        <v>55</v>
      </c>
      <c r="E18" s="5" t="s">
        <v>13</v>
      </c>
      <c r="F18" s="5" t="s">
        <v>11</v>
      </c>
      <c r="G18" s="5" t="s">
        <v>3</v>
      </c>
      <c r="H18" s="5"/>
      <c r="I18" s="5"/>
      <c r="J18" s="5"/>
      <c r="K18" s="12">
        <v>1049243</v>
      </c>
      <c r="L18" s="13">
        <v>740776</v>
      </c>
      <c r="M18" s="13">
        <v>0</v>
      </c>
      <c r="N18" s="13">
        <v>740776</v>
      </c>
      <c r="O18" s="13">
        <v>0</v>
      </c>
      <c r="P18" s="13">
        <v>740776</v>
      </c>
      <c r="Q18" s="13">
        <v>0</v>
      </c>
      <c r="R18" s="13">
        <v>1049243</v>
      </c>
      <c r="S18" s="13">
        <v>445263.89</v>
      </c>
      <c r="T18" s="27">
        <f t="shared" si="0"/>
        <v>42.43667958709279</v>
      </c>
    </row>
    <row r="19" spans="1:20" ht="40.5" customHeight="1" outlineLevel="4" x14ac:dyDescent="0.25">
      <c r="A19" s="11" t="s">
        <v>14</v>
      </c>
      <c r="B19" s="5" t="s">
        <v>2</v>
      </c>
      <c r="C19" s="5" t="s">
        <v>54</v>
      </c>
      <c r="D19" s="5" t="s">
        <v>55</v>
      </c>
      <c r="E19" s="5" t="s">
        <v>13</v>
      </c>
      <c r="F19" s="5" t="s">
        <v>15</v>
      </c>
      <c r="G19" s="5" t="s">
        <v>3</v>
      </c>
      <c r="H19" s="5"/>
      <c r="I19" s="5"/>
      <c r="J19" s="5"/>
      <c r="K19" s="12">
        <f>K20</f>
        <v>50000</v>
      </c>
      <c r="L19" s="13">
        <v>72632</v>
      </c>
      <c r="M19" s="13">
        <v>0</v>
      </c>
      <c r="N19" s="13">
        <v>72632</v>
      </c>
      <c r="O19" s="13">
        <v>0</v>
      </c>
      <c r="P19" s="13">
        <v>72632</v>
      </c>
      <c r="Q19" s="13">
        <v>0</v>
      </c>
      <c r="R19" s="13">
        <f>R20</f>
        <v>152778.47</v>
      </c>
      <c r="S19" s="13">
        <f>S20</f>
        <v>61581.014000000003</v>
      </c>
      <c r="T19" s="27">
        <f t="shared" si="0"/>
        <v>40.307390170879451</v>
      </c>
    </row>
    <row r="20" spans="1:20" ht="40.5" customHeight="1" outlineLevel="5" x14ac:dyDescent="0.25">
      <c r="A20" s="11" t="s">
        <v>16</v>
      </c>
      <c r="B20" s="5" t="s">
        <v>2</v>
      </c>
      <c r="C20" s="5" t="s">
        <v>54</v>
      </c>
      <c r="D20" s="5" t="s">
        <v>55</v>
      </c>
      <c r="E20" s="5" t="s">
        <v>13</v>
      </c>
      <c r="F20" s="5" t="s">
        <v>17</v>
      </c>
      <c r="G20" s="5" t="s">
        <v>3</v>
      </c>
      <c r="H20" s="5"/>
      <c r="I20" s="5"/>
      <c r="J20" s="5"/>
      <c r="K20" s="12">
        <v>50000</v>
      </c>
      <c r="L20" s="13">
        <v>72632</v>
      </c>
      <c r="M20" s="13">
        <v>0</v>
      </c>
      <c r="N20" s="13">
        <v>72632</v>
      </c>
      <c r="O20" s="13">
        <v>0</v>
      </c>
      <c r="P20" s="13">
        <v>72632</v>
      </c>
      <c r="Q20" s="13">
        <v>0</v>
      </c>
      <c r="R20" s="13">
        <v>152778.47</v>
      </c>
      <c r="S20" s="13">
        <v>61581.014000000003</v>
      </c>
      <c r="T20" s="27">
        <f t="shared" si="0"/>
        <v>40.307390170879451</v>
      </c>
    </row>
    <row r="21" spans="1:20" ht="15" customHeight="1" outlineLevel="4" x14ac:dyDescent="0.25">
      <c r="A21" s="11" t="s">
        <v>18</v>
      </c>
      <c r="B21" s="5" t="s">
        <v>2</v>
      </c>
      <c r="C21" s="5" t="s">
        <v>54</v>
      </c>
      <c r="D21" s="5" t="s">
        <v>55</v>
      </c>
      <c r="E21" s="5" t="s">
        <v>13</v>
      </c>
      <c r="F21" s="5" t="s">
        <v>19</v>
      </c>
      <c r="G21" s="5" t="s">
        <v>3</v>
      </c>
      <c r="H21" s="5"/>
      <c r="I21" s="5"/>
      <c r="J21" s="5"/>
      <c r="K21" s="12">
        <f>K22</f>
        <v>14400</v>
      </c>
      <c r="L21" s="13">
        <v>25806</v>
      </c>
      <c r="M21" s="13">
        <v>0</v>
      </c>
      <c r="N21" s="13">
        <v>25806</v>
      </c>
      <c r="O21" s="13">
        <v>0</v>
      </c>
      <c r="P21" s="13">
        <v>25806</v>
      </c>
      <c r="Q21" s="13">
        <v>0</v>
      </c>
      <c r="R21" s="13">
        <f>R22</f>
        <v>22400</v>
      </c>
      <c r="S21" s="13">
        <f>S22</f>
        <v>10914</v>
      </c>
      <c r="T21" s="27">
        <f t="shared" si="0"/>
        <v>48.723214285714285</v>
      </c>
    </row>
    <row r="22" spans="1:20" ht="15.75" customHeight="1" outlineLevel="5" x14ac:dyDescent="0.25">
      <c r="A22" s="11" t="s">
        <v>20</v>
      </c>
      <c r="B22" s="5" t="s">
        <v>2</v>
      </c>
      <c r="C22" s="5" t="s">
        <v>54</v>
      </c>
      <c r="D22" s="5" t="s">
        <v>55</v>
      </c>
      <c r="E22" s="5" t="s">
        <v>13</v>
      </c>
      <c r="F22" s="5" t="s">
        <v>21</v>
      </c>
      <c r="G22" s="5" t="s">
        <v>3</v>
      </c>
      <c r="H22" s="5"/>
      <c r="I22" s="5"/>
      <c r="J22" s="5"/>
      <c r="K22" s="12">
        <v>14400</v>
      </c>
      <c r="L22" s="13">
        <v>25806</v>
      </c>
      <c r="M22" s="13">
        <v>0</v>
      </c>
      <c r="N22" s="13">
        <v>25806</v>
      </c>
      <c r="O22" s="13">
        <v>0</v>
      </c>
      <c r="P22" s="13">
        <v>25806</v>
      </c>
      <c r="Q22" s="13">
        <v>0</v>
      </c>
      <c r="R22" s="13">
        <v>22400</v>
      </c>
      <c r="S22" s="13">
        <v>10914</v>
      </c>
      <c r="T22" s="27">
        <f t="shared" si="0"/>
        <v>48.723214285714285</v>
      </c>
    </row>
    <row r="23" spans="1:20" ht="40.5" customHeight="1" outlineLevel="5" x14ac:dyDescent="0.25">
      <c r="A23" s="11" t="str">
        <f>[1]Документ!A23</f>
        <v xml:space="preserve">Обеспечение деятельности финансовых, налоговых и таможенных органов и органов финансового (финансово-бюджетного) надзора </v>
      </c>
      <c r="B23" s="5" t="s">
        <v>2</v>
      </c>
      <c r="C23" s="5" t="str">
        <f>[1]Документ!C23</f>
        <v>01</v>
      </c>
      <c r="D23" s="5" t="str">
        <f>[1]Документ!D23</f>
        <v>06</v>
      </c>
      <c r="E23" s="5"/>
      <c r="F23" s="5"/>
      <c r="G23" s="5"/>
      <c r="H23" s="5"/>
      <c r="I23" s="5"/>
      <c r="J23" s="5"/>
      <c r="K23" s="12">
        <v>0</v>
      </c>
      <c r="L23" s="13"/>
      <c r="M23" s="13"/>
      <c r="N23" s="13"/>
      <c r="O23" s="13"/>
      <c r="P23" s="13"/>
      <c r="Q23" s="13"/>
      <c r="R23" s="13">
        <f>R24</f>
        <v>16851</v>
      </c>
      <c r="S23" s="13">
        <v>0</v>
      </c>
      <c r="T23" s="27">
        <f t="shared" si="0"/>
        <v>0</v>
      </c>
    </row>
    <row r="24" spans="1:20" ht="78" customHeight="1" outlineLevel="5" x14ac:dyDescent="0.25">
      <c r="A24" s="11" t="str">
        <f>[1]Документ!A24</f>
        <v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v>
      </c>
      <c r="B24" s="5" t="s">
        <v>2</v>
      </c>
      <c r="C24" s="5" t="str">
        <f>[1]Документ!C24</f>
        <v>01</v>
      </c>
      <c r="D24" s="5" t="str">
        <f>[1]Документ!D24</f>
        <v>06</v>
      </c>
      <c r="E24" s="5" t="str">
        <f>[1]Документ!$E$24</f>
        <v>6100084200</v>
      </c>
      <c r="F24" s="5"/>
      <c r="G24" s="5"/>
      <c r="H24" s="5"/>
      <c r="I24" s="5"/>
      <c r="J24" s="5"/>
      <c r="K24" s="12">
        <v>0</v>
      </c>
      <c r="L24" s="13"/>
      <c r="M24" s="13"/>
      <c r="N24" s="13"/>
      <c r="O24" s="13"/>
      <c r="P24" s="13"/>
      <c r="Q24" s="13"/>
      <c r="R24" s="13">
        <f>R25</f>
        <v>16851</v>
      </c>
      <c r="S24" s="13">
        <v>0</v>
      </c>
      <c r="T24" s="27">
        <f t="shared" si="0"/>
        <v>0</v>
      </c>
    </row>
    <row r="25" spans="1:20" ht="21" customHeight="1" outlineLevel="5" x14ac:dyDescent="0.25">
      <c r="A25" s="11" t="s">
        <v>68</v>
      </c>
      <c r="B25" s="5" t="s">
        <v>2</v>
      </c>
      <c r="C25" s="5" t="str">
        <f>[1]Документ!C25</f>
        <v>01</v>
      </c>
      <c r="D25" s="5" t="str">
        <f>[1]Документ!D25</f>
        <v>06</v>
      </c>
      <c r="E25" s="5" t="str">
        <f>[1]Документ!$E$24</f>
        <v>6100084200</v>
      </c>
      <c r="F25" s="5" t="s">
        <v>67</v>
      </c>
      <c r="G25" s="5"/>
      <c r="H25" s="5"/>
      <c r="I25" s="5"/>
      <c r="J25" s="5"/>
      <c r="K25" s="12">
        <v>0</v>
      </c>
      <c r="L25" s="13"/>
      <c r="M25" s="13"/>
      <c r="N25" s="13"/>
      <c r="O25" s="13"/>
      <c r="P25" s="13"/>
      <c r="Q25" s="13"/>
      <c r="R25" s="13">
        <f>R26</f>
        <v>16851</v>
      </c>
      <c r="S25" s="13">
        <v>0</v>
      </c>
      <c r="T25" s="27">
        <f t="shared" si="0"/>
        <v>0</v>
      </c>
    </row>
    <row r="26" spans="1:20" ht="18.75" customHeight="1" outlineLevel="5" x14ac:dyDescent="0.25">
      <c r="A26" s="11" t="s">
        <v>69</v>
      </c>
      <c r="B26" s="5" t="s">
        <v>2</v>
      </c>
      <c r="C26" s="5" t="str">
        <f>[1]Документ!C26</f>
        <v>01</v>
      </c>
      <c r="D26" s="5" t="str">
        <f>[1]Документ!D26</f>
        <v>06</v>
      </c>
      <c r="E26" s="5" t="str">
        <f>[1]Документ!$E$24</f>
        <v>6100084200</v>
      </c>
      <c r="F26" s="5" t="s">
        <v>70</v>
      </c>
      <c r="G26" s="5"/>
      <c r="H26" s="5"/>
      <c r="I26" s="5"/>
      <c r="J26" s="5"/>
      <c r="K26" s="12">
        <v>0</v>
      </c>
      <c r="L26" s="13"/>
      <c r="M26" s="13"/>
      <c r="N26" s="13"/>
      <c r="O26" s="13"/>
      <c r="P26" s="13"/>
      <c r="Q26" s="13"/>
      <c r="R26" s="13">
        <v>16851</v>
      </c>
      <c r="S26" s="13">
        <v>0</v>
      </c>
      <c r="T26" s="27">
        <f t="shared" si="0"/>
        <v>0</v>
      </c>
    </row>
    <row r="27" spans="1:20" ht="18.75" customHeight="1" outlineLevel="5" x14ac:dyDescent="0.25">
      <c r="A27" s="11" t="str">
        <f>[2]Расходы!$A$33</f>
        <v xml:space="preserve">  Резервные фонды</v>
      </c>
      <c r="B27" s="5" t="s">
        <v>2</v>
      </c>
      <c r="C27" s="5" t="s">
        <v>54</v>
      </c>
      <c r="D27" s="5" t="s">
        <v>78</v>
      </c>
      <c r="E27" s="5"/>
      <c r="F27" s="5"/>
      <c r="G27" s="5"/>
      <c r="H27" s="5"/>
      <c r="I27" s="5"/>
      <c r="J27" s="5"/>
      <c r="K27" s="12">
        <f>K28</f>
        <v>5000</v>
      </c>
      <c r="L27" s="13"/>
      <c r="M27" s="13"/>
      <c r="N27" s="13"/>
      <c r="O27" s="13"/>
      <c r="P27" s="13"/>
      <c r="Q27" s="25"/>
      <c r="R27" s="12">
        <f>R28</f>
        <v>5000</v>
      </c>
      <c r="S27" s="13">
        <v>0</v>
      </c>
      <c r="T27" s="27">
        <f t="shared" si="0"/>
        <v>0</v>
      </c>
    </row>
    <row r="28" spans="1:20" ht="18.75" customHeight="1" outlineLevel="5" x14ac:dyDescent="0.25">
      <c r="A28" s="11" t="str">
        <f>[2]Расходы!$A$34</f>
        <v>Резервный фонд местной администрации</v>
      </c>
      <c r="B28" s="5" t="s">
        <v>2</v>
      </c>
      <c r="C28" s="5" t="s">
        <v>54</v>
      </c>
      <c r="D28" s="5" t="s">
        <v>78</v>
      </c>
      <c r="E28" s="5" t="s">
        <v>79</v>
      </c>
      <c r="F28" s="5"/>
      <c r="G28" s="5"/>
      <c r="H28" s="5"/>
      <c r="I28" s="5"/>
      <c r="J28" s="5"/>
      <c r="K28" s="12">
        <f>K29</f>
        <v>5000</v>
      </c>
      <c r="L28" s="13"/>
      <c r="M28" s="13"/>
      <c r="N28" s="13"/>
      <c r="O28" s="13"/>
      <c r="P28" s="13"/>
      <c r="Q28" s="25"/>
      <c r="R28" s="12">
        <f>R29</f>
        <v>5000</v>
      </c>
      <c r="S28" s="13">
        <v>0</v>
      </c>
      <c r="T28" s="27">
        <f t="shared" si="0"/>
        <v>0</v>
      </c>
    </row>
    <row r="29" spans="1:20" ht="18.75" customHeight="1" outlineLevel="5" x14ac:dyDescent="0.25">
      <c r="A29" s="11" t="str">
        <f>[2]Расходы!$A$35</f>
        <v xml:space="preserve">  Иные бюджетные ассигнования</v>
      </c>
      <c r="B29" s="5" t="s">
        <v>2</v>
      </c>
      <c r="C29" s="5" t="s">
        <v>54</v>
      </c>
      <c r="D29" s="5" t="s">
        <v>78</v>
      </c>
      <c r="E29" s="5" t="s">
        <v>79</v>
      </c>
      <c r="F29" s="5" t="s">
        <v>19</v>
      </c>
      <c r="G29" s="5"/>
      <c r="H29" s="5"/>
      <c r="I29" s="5"/>
      <c r="J29" s="5"/>
      <c r="K29" s="12">
        <f>K30</f>
        <v>5000</v>
      </c>
      <c r="L29" s="13"/>
      <c r="M29" s="13"/>
      <c r="N29" s="13"/>
      <c r="O29" s="13"/>
      <c r="P29" s="13"/>
      <c r="Q29" s="25"/>
      <c r="R29" s="12">
        <f>R30</f>
        <v>5000</v>
      </c>
      <c r="S29" s="13">
        <v>0</v>
      </c>
      <c r="T29" s="27">
        <f t="shared" si="0"/>
        <v>0</v>
      </c>
    </row>
    <row r="30" spans="1:20" ht="18.75" customHeight="1" outlineLevel="5" x14ac:dyDescent="0.25">
      <c r="A30" s="11" t="str">
        <f>[2]Расходы!$A$36</f>
        <v xml:space="preserve">  Резервные средства</v>
      </c>
      <c r="B30" s="5" t="s">
        <v>2</v>
      </c>
      <c r="C30" s="5" t="s">
        <v>54</v>
      </c>
      <c r="D30" s="5" t="s">
        <v>78</v>
      </c>
      <c r="E30" s="5" t="s">
        <v>79</v>
      </c>
      <c r="F30" s="5" t="s">
        <v>80</v>
      </c>
      <c r="G30" s="5"/>
      <c r="H30" s="5"/>
      <c r="I30" s="5"/>
      <c r="J30" s="5"/>
      <c r="K30" s="12">
        <v>5000</v>
      </c>
      <c r="L30" s="13"/>
      <c r="M30" s="13"/>
      <c r="N30" s="13"/>
      <c r="O30" s="13"/>
      <c r="P30" s="13"/>
      <c r="Q30" s="25"/>
      <c r="R30" s="12">
        <v>5000</v>
      </c>
      <c r="S30" s="13">
        <v>0</v>
      </c>
      <c r="T30" s="27">
        <f t="shared" si="0"/>
        <v>0</v>
      </c>
    </row>
    <row r="31" spans="1:20" ht="15.75" customHeight="1" outlineLevel="2" x14ac:dyDescent="0.25">
      <c r="A31" s="11" t="s">
        <v>22</v>
      </c>
      <c r="B31" s="5" t="s">
        <v>2</v>
      </c>
      <c r="C31" s="5" t="s">
        <v>54</v>
      </c>
      <c r="D31" s="5" t="s">
        <v>57</v>
      </c>
      <c r="E31" s="5"/>
      <c r="F31" s="5"/>
      <c r="G31" s="5" t="s">
        <v>3</v>
      </c>
      <c r="H31" s="5"/>
      <c r="I31" s="5"/>
      <c r="J31" s="5"/>
      <c r="K31" s="12">
        <f>K32+K38</f>
        <v>100200</v>
      </c>
      <c r="L31" s="13">
        <v>232428</v>
      </c>
      <c r="M31" s="13">
        <v>0</v>
      </c>
      <c r="N31" s="13">
        <v>232428</v>
      </c>
      <c r="O31" s="13">
        <v>0</v>
      </c>
      <c r="P31" s="13">
        <v>232428</v>
      </c>
      <c r="Q31" s="13">
        <v>0</v>
      </c>
      <c r="R31" s="13">
        <f>R32+R38+R35+R41</f>
        <v>288200</v>
      </c>
      <c r="S31" s="13">
        <f>S32+S35+S38+S41</f>
        <v>141323.97999999998</v>
      </c>
      <c r="T31" s="27">
        <f t="shared" si="0"/>
        <v>49.036773074253986</v>
      </c>
    </row>
    <row r="32" spans="1:20" ht="53.25" customHeight="1" outlineLevel="3" x14ac:dyDescent="0.25">
      <c r="A32" s="15" t="s">
        <v>23</v>
      </c>
      <c r="B32" s="16" t="s">
        <v>2</v>
      </c>
      <c r="C32" s="16" t="s">
        <v>54</v>
      </c>
      <c r="D32" s="16" t="s">
        <v>57</v>
      </c>
      <c r="E32" s="16" t="s">
        <v>24</v>
      </c>
      <c r="F32" s="16"/>
      <c r="G32" s="16" t="s">
        <v>3</v>
      </c>
      <c r="H32" s="16"/>
      <c r="I32" s="16"/>
      <c r="J32" s="16"/>
      <c r="K32" s="12">
        <v>200</v>
      </c>
      <c r="L32" s="13">
        <v>200</v>
      </c>
      <c r="M32" s="13">
        <v>0</v>
      </c>
      <c r="N32" s="13">
        <v>200</v>
      </c>
      <c r="O32" s="13">
        <v>0</v>
      </c>
      <c r="P32" s="13">
        <v>200</v>
      </c>
      <c r="Q32" s="13">
        <v>0</v>
      </c>
      <c r="R32" s="13">
        <f>R33</f>
        <v>200</v>
      </c>
      <c r="S32" s="13">
        <f>S33</f>
        <v>200</v>
      </c>
      <c r="T32" s="27">
        <f t="shared" si="0"/>
        <v>100</v>
      </c>
    </row>
    <row r="33" spans="1:20" ht="40.5" customHeight="1" outlineLevel="4" x14ac:dyDescent="0.25">
      <c r="A33" s="15" t="s">
        <v>14</v>
      </c>
      <c r="B33" s="16" t="s">
        <v>2</v>
      </c>
      <c r="C33" s="16" t="s">
        <v>54</v>
      </c>
      <c r="D33" s="16" t="s">
        <v>57</v>
      </c>
      <c r="E33" s="16" t="s">
        <v>24</v>
      </c>
      <c r="F33" s="16" t="s">
        <v>15</v>
      </c>
      <c r="G33" s="16" t="s">
        <v>3</v>
      </c>
      <c r="H33" s="16"/>
      <c r="I33" s="16"/>
      <c r="J33" s="16"/>
      <c r="K33" s="12">
        <v>200</v>
      </c>
      <c r="L33" s="13">
        <v>200</v>
      </c>
      <c r="M33" s="13">
        <v>0</v>
      </c>
      <c r="N33" s="13">
        <v>200</v>
      </c>
      <c r="O33" s="13">
        <v>0</v>
      </c>
      <c r="P33" s="13">
        <v>200</v>
      </c>
      <c r="Q33" s="13">
        <v>0</v>
      </c>
      <c r="R33" s="13">
        <f>R34</f>
        <v>200</v>
      </c>
      <c r="S33" s="13">
        <f>S34</f>
        <v>200</v>
      </c>
      <c r="T33" s="27">
        <f t="shared" si="0"/>
        <v>100</v>
      </c>
    </row>
    <row r="34" spans="1:20" ht="40.5" customHeight="1" outlineLevel="5" x14ac:dyDescent="0.25">
      <c r="A34" s="15" t="s">
        <v>16</v>
      </c>
      <c r="B34" s="16" t="s">
        <v>2</v>
      </c>
      <c r="C34" s="16" t="s">
        <v>54</v>
      </c>
      <c r="D34" s="16" t="s">
        <v>57</v>
      </c>
      <c r="E34" s="16" t="s">
        <v>24</v>
      </c>
      <c r="F34" s="16" t="s">
        <v>17</v>
      </c>
      <c r="G34" s="16" t="s">
        <v>3</v>
      </c>
      <c r="H34" s="16"/>
      <c r="I34" s="16"/>
      <c r="J34" s="16"/>
      <c r="K34" s="12">
        <v>200</v>
      </c>
      <c r="L34" s="13">
        <v>200</v>
      </c>
      <c r="M34" s="13">
        <v>0</v>
      </c>
      <c r="N34" s="13">
        <v>200</v>
      </c>
      <c r="O34" s="13">
        <v>0</v>
      </c>
      <c r="P34" s="13">
        <v>200</v>
      </c>
      <c r="Q34" s="13">
        <v>0</v>
      </c>
      <c r="R34" s="13">
        <v>200</v>
      </c>
      <c r="S34" s="13">
        <v>200</v>
      </c>
      <c r="T34" s="27">
        <f t="shared" si="0"/>
        <v>100</v>
      </c>
    </row>
    <row r="35" spans="1:20" ht="40.5" customHeight="1" outlineLevel="5" x14ac:dyDescent="0.25">
      <c r="A35" s="11" t="str">
        <f>[2]Расходы!$A$42</f>
        <v>Оценка имущества, признание прав и регулирование отношений муниципальной собственности</v>
      </c>
      <c r="B35" s="5" t="s">
        <v>2</v>
      </c>
      <c r="C35" s="5" t="s">
        <v>54</v>
      </c>
      <c r="D35" s="5" t="s">
        <v>57</v>
      </c>
      <c r="E35" s="5" t="s">
        <v>81</v>
      </c>
      <c r="F35" s="5"/>
      <c r="G35" s="5"/>
      <c r="H35" s="5"/>
      <c r="I35" s="5"/>
      <c r="J35" s="5"/>
      <c r="K35" s="12">
        <v>0</v>
      </c>
      <c r="L35" s="13"/>
      <c r="M35" s="13"/>
      <c r="N35" s="13"/>
      <c r="O35" s="13"/>
      <c r="P35" s="13"/>
      <c r="Q35" s="13"/>
      <c r="R35" s="13">
        <f>R36</f>
        <v>20000</v>
      </c>
      <c r="S35" s="13">
        <f>S36</f>
        <v>8000</v>
      </c>
      <c r="T35" s="27">
        <f t="shared" si="0"/>
        <v>40</v>
      </c>
    </row>
    <row r="36" spans="1:20" ht="40.5" customHeight="1" outlineLevel="5" x14ac:dyDescent="0.25">
      <c r="A36" s="15" t="s">
        <v>14</v>
      </c>
      <c r="B36" s="5" t="s">
        <v>2</v>
      </c>
      <c r="C36" s="5" t="s">
        <v>54</v>
      </c>
      <c r="D36" s="5" t="s">
        <v>57</v>
      </c>
      <c r="E36" s="5" t="s">
        <v>81</v>
      </c>
      <c r="F36" s="5" t="s">
        <v>15</v>
      </c>
      <c r="G36" s="5"/>
      <c r="H36" s="5"/>
      <c r="I36" s="5"/>
      <c r="J36" s="5"/>
      <c r="K36" s="12">
        <v>0</v>
      </c>
      <c r="L36" s="13"/>
      <c r="M36" s="13"/>
      <c r="N36" s="13"/>
      <c r="O36" s="13"/>
      <c r="P36" s="13"/>
      <c r="Q36" s="13"/>
      <c r="R36" s="13">
        <f>R37</f>
        <v>20000</v>
      </c>
      <c r="S36" s="13">
        <f>S37</f>
        <v>8000</v>
      </c>
      <c r="T36" s="27">
        <f t="shared" si="0"/>
        <v>40</v>
      </c>
    </row>
    <row r="37" spans="1:20" ht="40.5" customHeight="1" outlineLevel="5" x14ac:dyDescent="0.25">
      <c r="A37" s="15" t="s">
        <v>16</v>
      </c>
      <c r="B37" s="5" t="s">
        <v>2</v>
      </c>
      <c r="C37" s="5" t="s">
        <v>54</v>
      </c>
      <c r="D37" s="5" t="s">
        <v>57</v>
      </c>
      <c r="E37" s="5" t="s">
        <v>81</v>
      </c>
      <c r="F37" s="5" t="s">
        <v>17</v>
      </c>
      <c r="G37" s="5"/>
      <c r="H37" s="5"/>
      <c r="I37" s="5"/>
      <c r="J37" s="5"/>
      <c r="K37" s="12">
        <v>0</v>
      </c>
      <c r="L37" s="13"/>
      <c r="M37" s="13"/>
      <c r="N37" s="13"/>
      <c r="O37" s="13"/>
      <c r="P37" s="13"/>
      <c r="Q37" s="13"/>
      <c r="R37" s="13">
        <v>20000</v>
      </c>
      <c r="S37" s="13">
        <v>8000</v>
      </c>
      <c r="T37" s="27">
        <f t="shared" si="0"/>
        <v>40</v>
      </c>
    </row>
    <row r="38" spans="1:20" ht="27" customHeight="1" outlineLevel="3" x14ac:dyDescent="0.25">
      <c r="A38" s="11" t="s">
        <v>25</v>
      </c>
      <c r="B38" s="5" t="s">
        <v>2</v>
      </c>
      <c r="C38" s="5" t="s">
        <v>54</v>
      </c>
      <c r="D38" s="5" t="s">
        <v>57</v>
      </c>
      <c r="E38" s="5" t="s">
        <v>26</v>
      </c>
      <c r="F38" s="5"/>
      <c r="G38" s="5" t="s">
        <v>3</v>
      </c>
      <c r="H38" s="5"/>
      <c r="I38" s="5"/>
      <c r="J38" s="5"/>
      <c r="K38" s="12">
        <f>K39</f>
        <v>100000</v>
      </c>
      <c r="L38" s="13">
        <v>232228</v>
      </c>
      <c r="M38" s="13">
        <v>0</v>
      </c>
      <c r="N38" s="13">
        <v>232228</v>
      </c>
      <c r="O38" s="13">
        <v>0</v>
      </c>
      <c r="P38" s="13">
        <v>232228</v>
      </c>
      <c r="Q38" s="13">
        <v>0</v>
      </c>
      <c r="R38" s="13">
        <f>R39</f>
        <v>253000</v>
      </c>
      <c r="S38" s="13">
        <f>S39</f>
        <v>128272.98</v>
      </c>
      <c r="T38" s="27">
        <f t="shared" si="0"/>
        <v>50.700782608695647</v>
      </c>
    </row>
    <row r="39" spans="1:20" ht="40.5" customHeight="1" outlineLevel="4" x14ac:dyDescent="0.25">
      <c r="A39" s="11" t="s">
        <v>14</v>
      </c>
      <c r="B39" s="5" t="s">
        <v>2</v>
      </c>
      <c r="C39" s="5" t="s">
        <v>54</v>
      </c>
      <c r="D39" s="5" t="s">
        <v>57</v>
      </c>
      <c r="E39" s="5" t="s">
        <v>26</v>
      </c>
      <c r="F39" s="5" t="s">
        <v>15</v>
      </c>
      <c r="G39" s="5" t="s">
        <v>3</v>
      </c>
      <c r="H39" s="5"/>
      <c r="I39" s="5"/>
      <c r="J39" s="5"/>
      <c r="K39" s="12">
        <f>K40</f>
        <v>100000</v>
      </c>
      <c r="L39" s="13">
        <v>232228</v>
      </c>
      <c r="M39" s="13">
        <v>0</v>
      </c>
      <c r="N39" s="13">
        <v>232228</v>
      </c>
      <c r="O39" s="13">
        <v>0</v>
      </c>
      <c r="P39" s="13">
        <v>232228</v>
      </c>
      <c r="Q39" s="13">
        <v>0</v>
      </c>
      <c r="R39" s="13">
        <f>R40</f>
        <v>253000</v>
      </c>
      <c r="S39" s="13">
        <f>S40</f>
        <v>128272.98</v>
      </c>
      <c r="T39" s="27">
        <f t="shared" si="0"/>
        <v>50.700782608695647</v>
      </c>
    </row>
    <row r="40" spans="1:20" ht="40.5" customHeight="1" outlineLevel="5" x14ac:dyDescent="0.25">
      <c r="A40" s="11" t="s">
        <v>16</v>
      </c>
      <c r="B40" s="5" t="s">
        <v>2</v>
      </c>
      <c r="C40" s="5" t="s">
        <v>54</v>
      </c>
      <c r="D40" s="5" t="s">
        <v>57</v>
      </c>
      <c r="E40" s="5" t="s">
        <v>26</v>
      </c>
      <c r="F40" s="5" t="s">
        <v>17</v>
      </c>
      <c r="G40" s="5" t="s">
        <v>3</v>
      </c>
      <c r="H40" s="5"/>
      <c r="I40" s="5"/>
      <c r="J40" s="5"/>
      <c r="K40" s="12">
        <v>100000</v>
      </c>
      <c r="L40" s="13">
        <v>232228</v>
      </c>
      <c r="M40" s="13">
        <v>0</v>
      </c>
      <c r="N40" s="13">
        <v>232228</v>
      </c>
      <c r="O40" s="13">
        <v>0</v>
      </c>
      <c r="P40" s="13">
        <v>232228</v>
      </c>
      <c r="Q40" s="13">
        <v>0</v>
      </c>
      <c r="R40" s="13">
        <v>253000</v>
      </c>
      <c r="S40" s="13">
        <v>128272.98</v>
      </c>
      <c r="T40" s="27">
        <f t="shared" si="0"/>
        <v>50.700782608695647</v>
      </c>
    </row>
    <row r="41" spans="1:20" ht="40.5" customHeight="1" outlineLevel="5" x14ac:dyDescent="0.25">
      <c r="A41" s="11" t="s">
        <v>86</v>
      </c>
      <c r="B41" s="5" t="str">
        <f>[3]Документ!B47</f>
        <v>864</v>
      </c>
      <c r="C41" s="5" t="str">
        <f>[3]Документ!C47</f>
        <v>01</v>
      </c>
      <c r="D41" s="5" t="str">
        <f>[3]Документ!D47</f>
        <v>13</v>
      </c>
      <c r="E41" s="5" t="s">
        <v>85</v>
      </c>
      <c r="F41" s="5"/>
      <c r="G41" s="5">
        <f>[3]Документ!G47</f>
        <v>0</v>
      </c>
      <c r="H41" s="5">
        <f>[3]Документ!H47</f>
        <v>0</v>
      </c>
      <c r="I41" s="5">
        <f>[3]Документ!I47</f>
        <v>0</v>
      </c>
      <c r="J41" s="5">
        <f>[3]Документ!J47</f>
        <v>0</v>
      </c>
      <c r="K41" s="12">
        <f>[3]Документ!K47</f>
        <v>0</v>
      </c>
      <c r="L41" s="13"/>
      <c r="M41" s="13"/>
      <c r="N41" s="13"/>
      <c r="O41" s="13"/>
      <c r="P41" s="13"/>
      <c r="Q41" s="13"/>
      <c r="R41" s="13">
        <f>R42</f>
        <v>15000</v>
      </c>
      <c r="S41" s="13">
        <f>S42</f>
        <v>4851</v>
      </c>
      <c r="T41" s="27">
        <f t="shared" si="0"/>
        <v>32.340000000000003</v>
      </c>
    </row>
    <row r="42" spans="1:20" ht="40.5" customHeight="1" outlineLevel="5" x14ac:dyDescent="0.25">
      <c r="A42" s="11" t="str">
        <f>[3]Документ!A48</f>
        <v xml:space="preserve">  Закупка товаров, работ и услуг для обеспечения государственных (муниципальных) нужд</v>
      </c>
      <c r="B42" s="5" t="str">
        <f>[3]Документ!B48</f>
        <v>864</v>
      </c>
      <c r="C42" s="5" t="str">
        <f>[3]Документ!C48</f>
        <v>01</v>
      </c>
      <c r="D42" s="5" t="str">
        <f>[3]Документ!D48</f>
        <v>13</v>
      </c>
      <c r="E42" s="5" t="s">
        <v>85</v>
      </c>
      <c r="F42" s="5" t="str">
        <f>[3]Документ!F48</f>
        <v>200</v>
      </c>
      <c r="G42" s="5">
        <f>[3]Документ!G48</f>
        <v>0</v>
      </c>
      <c r="H42" s="5">
        <f>[3]Документ!H48</f>
        <v>0</v>
      </c>
      <c r="I42" s="5">
        <f>[3]Документ!I48</f>
        <v>0</v>
      </c>
      <c r="J42" s="5">
        <f>[3]Документ!J48</f>
        <v>0</v>
      </c>
      <c r="K42" s="12">
        <f>[3]Документ!K48</f>
        <v>0</v>
      </c>
      <c r="L42" s="13"/>
      <c r="M42" s="13"/>
      <c r="N42" s="13"/>
      <c r="O42" s="13"/>
      <c r="P42" s="13"/>
      <c r="Q42" s="13"/>
      <c r="R42" s="13">
        <f>R43</f>
        <v>15000</v>
      </c>
      <c r="S42" s="13">
        <f>S43</f>
        <v>4851</v>
      </c>
      <c r="T42" s="27">
        <f t="shared" si="0"/>
        <v>32.340000000000003</v>
      </c>
    </row>
    <row r="43" spans="1:20" ht="40.5" customHeight="1" outlineLevel="5" x14ac:dyDescent="0.25">
      <c r="A43" s="11" t="str">
        <f>[3]Документ!A49</f>
        <v xml:space="preserve">  Иные закупки товаров, работ и услуг для обеспечения государственных (муниципальных) нужд</v>
      </c>
      <c r="B43" s="5" t="str">
        <f>[3]Документ!B49</f>
        <v>864</v>
      </c>
      <c r="C43" s="5" t="str">
        <f>[3]Документ!C49</f>
        <v>01</v>
      </c>
      <c r="D43" s="5" t="str">
        <f>[3]Документ!D49</f>
        <v>13</v>
      </c>
      <c r="E43" s="5" t="s">
        <v>85</v>
      </c>
      <c r="F43" s="5" t="str">
        <f>[3]Документ!F49</f>
        <v>240</v>
      </c>
      <c r="G43" s="5">
        <f>[3]Документ!G49</f>
        <v>0</v>
      </c>
      <c r="H43" s="5">
        <f>[3]Документ!H49</f>
        <v>0</v>
      </c>
      <c r="I43" s="5">
        <f>[3]Документ!I49</f>
        <v>0</v>
      </c>
      <c r="J43" s="5">
        <f>[3]Документ!J49</f>
        <v>0</v>
      </c>
      <c r="K43" s="12">
        <f>[3]Документ!K49</f>
        <v>0</v>
      </c>
      <c r="L43" s="13"/>
      <c r="M43" s="13"/>
      <c r="N43" s="13"/>
      <c r="O43" s="13"/>
      <c r="P43" s="13"/>
      <c r="Q43" s="13"/>
      <c r="R43" s="13">
        <v>15000</v>
      </c>
      <c r="S43" s="13">
        <v>4851</v>
      </c>
      <c r="T43" s="27">
        <f t="shared" si="0"/>
        <v>32.340000000000003</v>
      </c>
    </row>
    <row r="44" spans="1:20" ht="15" customHeight="1" outlineLevel="1" x14ac:dyDescent="0.25">
      <c r="A44" s="11" t="s">
        <v>27</v>
      </c>
      <c r="B44" s="5" t="s">
        <v>2</v>
      </c>
      <c r="C44" s="5" t="s">
        <v>56</v>
      </c>
      <c r="D44" s="5"/>
      <c r="E44" s="5"/>
      <c r="F44" s="5"/>
      <c r="G44" s="5" t="s">
        <v>3</v>
      </c>
      <c r="H44" s="5"/>
      <c r="I44" s="5"/>
      <c r="J44" s="5"/>
      <c r="K44" s="12">
        <f>K45</f>
        <v>88836</v>
      </c>
      <c r="L44" s="13">
        <v>63998.92</v>
      </c>
      <c r="M44" s="13">
        <v>0</v>
      </c>
      <c r="N44" s="13">
        <v>63998.92</v>
      </c>
      <c r="O44" s="13">
        <v>0</v>
      </c>
      <c r="P44" s="13">
        <v>63998.92</v>
      </c>
      <c r="Q44" s="13">
        <v>0</v>
      </c>
      <c r="R44" s="13">
        <f>R45</f>
        <v>88836</v>
      </c>
      <c r="S44" s="13">
        <f>S45</f>
        <v>34310.400000000001</v>
      </c>
      <c r="T44" s="27">
        <f t="shared" si="0"/>
        <v>38.622180197217347</v>
      </c>
    </row>
    <row r="45" spans="1:20" ht="27" customHeight="1" outlineLevel="2" x14ac:dyDescent="0.25">
      <c r="A45" s="11" t="s">
        <v>28</v>
      </c>
      <c r="B45" s="5" t="s">
        <v>2</v>
      </c>
      <c r="C45" s="5" t="s">
        <v>56</v>
      </c>
      <c r="D45" s="5" t="s">
        <v>58</v>
      </c>
      <c r="E45" s="5"/>
      <c r="F45" s="5"/>
      <c r="G45" s="5" t="s">
        <v>3</v>
      </c>
      <c r="H45" s="5"/>
      <c r="I45" s="5"/>
      <c r="J45" s="5"/>
      <c r="K45" s="12">
        <f>K46</f>
        <v>88836</v>
      </c>
      <c r="L45" s="13">
        <v>63998.92</v>
      </c>
      <c r="M45" s="13">
        <v>0</v>
      </c>
      <c r="N45" s="13">
        <v>63998.92</v>
      </c>
      <c r="O45" s="13">
        <v>0</v>
      </c>
      <c r="P45" s="13">
        <v>63998.92</v>
      </c>
      <c r="Q45" s="13">
        <v>0</v>
      </c>
      <c r="R45" s="13">
        <f>R46</f>
        <v>88836</v>
      </c>
      <c r="S45" s="13">
        <f>S46</f>
        <v>34310.400000000001</v>
      </c>
      <c r="T45" s="27">
        <f t="shared" si="0"/>
        <v>38.622180197217347</v>
      </c>
    </row>
    <row r="46" spans="1:20" ht="51.75" customHeight="1" outlineLevel="3" x14ac:dyDescent="0.25">
      <c r="A46" s="11" t="s">
        <v>29</v>
      </c>
      <c r="B46" s="5" t="s">
        <v>2</v>
      </c>
      <c r="C46" s="5" t="s">
        <v>56</v>
      </c>
      <c r="D46" s="5" t="s">
        <v>58</v>
      </c>
      <c r="E46" s="5" t="s">
        <v>30</v>
      </c>
      <c r="F46" s="5"/>
      <c r="G46" s="5" t="s">
        <v>3</v>
      </c>
      <c r="H46" s="5"/>
      <c r="I46" s="5"/>
      <c r="J46" s="5"/>
      <c r="K46" s="12">
        <f>K47+K49</f>
        <v>88836</v>
      </c>
      <c r="L46" s="13">
        <v>63998.92</v>
      </c>
      <c r="M46" s="13">
        <v>0</v>
      </c>
      <c r="N46" s="13">
        <v>63998.92</v>
      </c>
      <c r="O46" s="13">
        <v>0</v>
      </c>
      <c r="P46" s="13">
        <v>63998.92</v>
      </c>
      <c r="Q46" s="13">
        <v>0</v>
      </c>
      <c r="R46" s="13">
        <f>R47+R49</f>
        <v>88836</v>
      </c>
      <c r="S46" s="13">
        <f>S47+S49</f>
        <v>34310.400000000001</v>
      </c>
      <c r="T46" s="27">
        <f t="shared" si="0"/>
        <v>38.622180197217347</v>
      </c>
    </row>
    <row r="47" spans="1:20" ht="67.5" customHeight="1" outlineLevel="4" x14ac:dyDescent="0.25">
      <c r="A47" s="11" t="s">
        <v>8</v>
      </c>
      <c r="B47" s="5" t="s">
        <v>2</v>
      </c>
      <c r="C47" s="5" t="s">
        <v>56</v>
      </c>
      <c r="D47" s="5" t="s">
        <v>58</v>
      </c>
      <c r="E47" s="5" t="s">
        <v>30</v>
      </c>
      <c r="F47" s="5" t="s">
        <v>9</v>
      </c>
      <c r="G47" s="5" t="s">
        <v>3</v>
      </c>
      <c r="H47" s="5"/>
      <c r="I47" s="5"/>
      <c r="J47" s="5"/>
      <c r="K47" s="12">
        <f>K48</f>
        <v>82881</v>
      </c>
      <c r="L47" s="13">
        <v>63998.92</v>
      </c>
      <c r="M47" s="13">
        <v>0</v>
      </c>
      <c r="N47" s="13">
        <v>63998.92</v>
      </c>
      <c r="O47" s="13">
        <v>0</v>
      </c>
      <c r="P47" s="13">
        <v>63998.92</v>
      </c>
      <c r="Q47" s="13">
        <v>0</v>
      </c>
      <c r="R47" s="13">
        <f>R48</f>
        <v>82881</v>
      </c>
      <c r="S47" s="13">
        <f>S48</f>
        <v>34310.400000000001</v>
      </c>
      <c r="T47" s="27">
        <f t="shared" si="0"/>
        <v>41.397183914286749</v>
      </c>
    </row>
    <row r="48" spans="1:20" ht="28.5" customHeight="1" outlineLevel="5" x14ac:dyDescent="0.25">
      <c r="A48" s="11" t="s">
        <v>10</v>
      </c>
      <c r="B48" s="5" t="s">
        <v>2</v>
      </c>
      <c r="C48" s="5" t="s">
        <v>56</v>
      </c>
      <c r="D48" s="5" t="s">
        <v>58</v>
      </c>
      <c r="E48" s="5" t="s">
        <v>30</v>
      </c>
      <c r="F48" s="5" t="s">
        <v>11</v>
      </c>
      <c r="G48" s="5" t="s">
        <v>3</v>
      </c>
      <c r="H48" s="5"/>
      <c r="I48" s="5"/>
      <c r="J48" s="5"/>
      <c r="K48" s="12">
        <v>82881</v>
      </c>
      <c r="L48" s="13">
        <v>63998.92</v>
      </c>
      <c r="M48" s="13">
        <v>0</v>
      </c>
      <c r="N48" s="13">
        <v>63998.92</v>
      </c>
      <c r="O48" s="13">
        <v>0</v>
      </c>
      <c r="P48" s="13">
        <v>63998.92</v>
      </c>
      <c r="Q48" s="13">
        <v>0</v>
      </c>
      <c r="R48" s="13">
        <v>82881</v>
      </c>
      <c r="S48" s="13">
        <v>34310.400000000001</v>
      </c>
      <c r="T48" s="27">
        <f t="shared" si="0"/>
        <v>41.397183914286749</v>
      </c>
    </row>
    <row r="49" spans="1:20" ht="28.5" customHeight="1" outlineLevel="5" x14ac:dyDescent="0.25">
      <c r="A49" s="11" t="s">
        <v>14</v>
      </c>
      <c r="B49" s="5" t="s">
        <v>2</v>
      </c>
      <c r="C49" s="5" t="s">
        <v>56</v>
      </c>
      <c r="D49" s="5" t="s">
        <v>58</v>
      </c>
      <c r="E49" s="5" t="s">
        <v>30</v>
      </c>
      <c r="F49" s="5" t="s">
        <v>15</v>
      </c>
      <c r="G49" s="5"/>
      <c r="H49" s="5"/>
      <c r="I49" s="5"/>
      <c r="J49" s="5"/>
      <c r="K49" s="12">
        <f>K50</f>
        <v>5955</v>
      </c>
      <c r="L49" s="13"/>
      <c r="M49" s="13"/>
      <c r="N49" s="13"/>
      <c r="O49" s="13"/>
      <c r="P49" s="13"/>
      <c r="Q49" s="13"/>
      <c r="R49" s="13">
        <f>R50</f>
        <v>5955</v>
      </c>
      <c r="S49" s="13">
        <v>0</v>
      </c>
      <c r="T49" s="27">
        <f t="shared" si="0"/>
        <v>0</v>
      </c>
    </row>
    <row r="50" spans="1:20" ht="28.5" customHeight="1" outlineLevel="5" x14ac:dyDescent="0.25">
      <c r="A50" s="11" t="s">
        <v>16</v>
      </c>
      <c r="B50" s="5" t="s">
        <v>2</v>
      </c>
      <c r="C50" s="5" t="s">
        <v>56</v>
      </c>
      <c r="D50" s="5" t="s">
        <v>58</v>
      </c>
      <c r="E50" s="5" t="s">
        <v>30</v>
      </c>
      <c r="F50" s="5" t="s">
        <v>17</v>
      </c>
      <c r="G50" s="5"/>
      <c r="H50" s="5"/>
      <c r="I50" s="5"/>
      <c r="J50" s="5"/>
      <c r="K50" s="12">
        <v>5955</v>
      </c>
      <c r="L50" s="13"/>
      <c r="M50" s="13"/>
      <c r="N50" s="13"/>
      <c r="O50" s="13"/>
      <c r="P50" s="13"/>
      <c r="Q50" s="13"/>
      <c r="R50" s="13">
        <v>5955</v>
      </c>
      <c r="S50" s="13">
        <v>0</v>
      </c>
      <c r="T50" s="27">
        <f t="shared" si="0"/>
        <v>0</v>
      </c>
    </row>
    <row r="51" spans="1:20" ht="28.5" customHeight="1" outlineLevel="5" x14ac:dyDescent="0.25">
      <c r="A51" s="11" t="s">
        <v>73</v>
      </c>
      <c r="B51" s="5" t="s">
        <v>2</v>
      </c>
      <c r="C51" s="5" t="s">
        <v>58</v>
      </c>
      <c r="D51" s="5"/>
      <c r="E51" s="20"/>
      <c r="F51" s="5"/>
      <c r="G51" s="5"/>
      <c r="H51" s="5"/>
      <c r="I51" s="5"/>
      <c r="J51" s="5"/>
      <c r="K51" s="12">
        <f>K52</f>
        <v>0</v>
      </c>
      <c r="L51" s="13"/>
      <c r="M51" s="13"/>
      <c r="N51" s="13"/>
      <c r="O51" s="13"/>
      <c r="P51" s="13"/>
      <c r="Q51" s="13"/>
      <c r="R51" s="13">
        <f t="shared" ref="R51:S54" si="1">R52</f>
        <v>60000</v>
      </c>
      <c r="S51" s="13">
        <f t="shared" si="1"/>
        <v>11693.2</v>
      </c>
      <c r="T51" s="27">
        <f t="shared" si="0"/>
        <v>19.488666666666667</v>
      </c>
    </row>
    <row r="52" spans="1:20" ht="40.5" customHeight="1" outlineLevel="5" x14ac:dyDescent="0.25">
      <c r="A52" s="11" t="s">
        <v>89</v>
      </c>
      <c r="B52" s="5" t="s">
        <v>2</v>
      </c>
      <c r="C52" s="5" t="s">
        <v>58</v>
      </c>
      <c r="D52" s="18" t="s">
        <v>62</v>
      </c>
      <c r="E52" s="21"/>
      <c r="F52" s="19"/>
      <c r="G52" s="5"/>
      <c r="H52" s="5"/>
      <c r="I52" s="5"/>
      <c r="J52" s="5"/>
      <c r="K52" s="12">
        <f>K53</f>
        <v>0</v>
      </c>
      <c r="L52" s="13"/>
      <c r="M52" s="13"/>
      <c r="N52" s="13"/>
      <c r="O52" s="13"/>
      <c r="P52" s="13"/>
      <c r="Q52" s="13"/>
      <c r="R52" s="13">
        <f t="shared" si="1"/>
        <v>60000</v>
      </c>
      <c r="S52" s="13">
        <f t="shared" si="1"/>
        <v>11693.2</v>
      </c>
      <c r="T52" s="27">
        <f t="shared" si="0"/>
        <v>19.488666666666667</v>
      </c>
    </row>
    <row r="53" spans="1:20" ht="28.5" customHeight="1" outlineLevel="5" x14ac:dyDescent="0.25">
      <c r="A53" s="11" t="s">
        <v>74</v>
      </c>
      <c r="B53" s="5" t="s">
        <v>2</v>
      </c>
      <c r="C53" s="5" t="s">
        <v>58</v>
      </c>
      <c r="D53" s="18" t="s">
        <v>62</v>
      </c>
      <c r="E53" s="29">
        <v>6401781140</v>
      </c>
      <c r="F53" s="19"/>
      <c r="G53" s="5"/>
      <c r="H53" s="5"/>
      <c r="I53" s="5"/>
      <c r="J53" s="5"/>
      <c r="K53" s="12">
        <f>K54</f>
        <v>0</v>
      </c>
      <c r="L53" s="13"/>
      <c r="M53" s="13"/>
      <c r="N53" s="13"/>
      <c r="O53" s="13"/>
      <c r="P53" s="13"/>
      <c r="Q53" s="13"/>
      <c r="R53" s="13">
        <f t="shared" si="1"/>
        <v>60000</v>
      </c>
      <c r="S53" s="13">
        <f t="shared" si="1"/>
        <v>11693.2</v>
      </c>
      <c r="T53" s="27">
        <f t="shared" si="0"/>
        <v>19.488666666666667</v>
      </c>
    </row>
    <row r="54" spans="1:20" ht="28.5" customHeight="1" outlineLevel="5" x14ac:dyDescent="0.25">
      <c r="A54" s="11" t="s">
        <v>14</v>
      </c>
      <c r="B54" s="5" t="s">
        <v>2</v>
      </c>
      <c r="C54" s="5" t="s">
        <v>58</v>
      </c>
      <c r="D54" s="18" t="s">
        <v>62</v>
      </c>
      <c r="E54" s="29">
        <v>6401781140</v>
      </c>
      <c r="F54" s="19" t="s">
        <v>15</v>
      </c>
      <c r="G54" s="5"/>
      <c r="H54" s="5"/>
      <c r="I54" s="5"/>
      <c r="J54" s="5"/>
      <c r="K54" s="12">
        <f>K55</f>
        <v>0</v>
      </c>
      <c r="L54" s="13"/>
      <c r="M54" s="13"/>
      <c r="N54" s="13"/>
      <c r="O54" s="13"/>
      <c r="P54" s="13"/>
      <c r="Q54" s="13"/>
      <c r="R54" s="13">
        <f t="shared" si="1"/>
        <v>60000</v>
      </c>
      <c r="S54" s="13">
        <f t="shared" si="1"/>
        <v>11693.2</v>
      </c>
      <c r="T54" s="27">
        <f t="shared" si="0"/>
        <v>19.488666666666667</v>
      </c>
    </row>
    <row r="55" spans="1:20" ht="28.5" customHeight="1" outlineLevel="5" x14ac:dyDescent="0.25">
      <c r="A55" s="11" t="s">
        <v>16</v>
      </c>
      <c r="B55" s="5" t="s">
        <v>2</v>
      </c>
      <c r="C55" s="5" t="s">
        <v>58</v>
      </c>
      <c r="D55" s="18" t="s">
        <v>62</v>
      </c>
      <c r="E55" s="29">
        <v>6401781140</v>
      </c>
      <c r="F55" s="19" t="s">
        <v>17</v>
      </c>
      <c r="G55" s="5"/>
      <c r="H55" s="5"/>
      <c r="I55" s="5"/>
      <c r="J55" s="5"/>
      <c r="K55" s="12">
        <v>0</v>
      </c>
      <c r="L55" s="13"/>
      <c r="M55" s="13"/>
      <c r="N55" s="13"/>
      <c r="O55" s="13"/>
      <c r="P55" s="13"/>
      <c r="Q55" s="13"/>
      <c r="R55" s="13">
        <v>60000</v>
      </c>
      <c r="S55" s="13">
        <v>11693.2</v>
      </c>
      <c r="T55" s="27">
        <f t="shared" si="0"/>
        <v>19.488666666666667</v>
      </c>
    </row>
    <row r="56" spans="1:20" ht="14.25" customHeight="1" outlineLevel="1" x14ac:dyDescent="0.25">
      <c r="A56" s="11" t="s">
        <v>31</v>
      </c>
      <c r="B56" s="5" t="s">
        <v>2</v>
      </c>
      <c r="C56" s="5" t="s">
        <v>55</v>
      </c>
      <c r="D56" s="5"/>
      <c r="E56" s="22"/>
      <c r="F56" s="5"/>
      <c r="G56" s="5" t="s">
        <v>3</v>
      </c>
      <c r="H56" s="5"/>
      <c r="I56" s="5"/>
      <c r="J56" s="5"/>
      <c r="K56" s="12">
        <f>K61+K65</f>
        <v>802500</v>
      </c>
      <c r="L56" s="13">
        <v>634500</v>
      </c>
      <c r="M56" s="13">
        <v>0</v>
      </c>
      <c r="N56" s="13">
        <v>634500</v>
      </c>
      <c r="O56" s="13">
        <v>0</v>
      </c>
      <c r="P56" s="13">
        <v>634500</v>
      </c>
      <c r="Q56" s="13">
        <v>0</v>
      </c>
      <c r="R56" s="13">
        <f>R61+R66</f>
        <v>1292393.77</v>
      </c>
      <c r="S56" s="13">
        <f>S61+S65</f>
        <v>594419.48</v>
      </c>
      <c r="T56" s="27">
        <f t="shared" si="0"/>
        <v>45.99368194106971</v>
      </c>
    </row>
    <row r="57" spans="1:20" ht="15" hidden="1" customHeight="1" outlineLevel="2" x14ac:dyDescent="0.25">
      <c r="A57" s="11" t="s">
        <v>32</v>
      </c>
      <c r="B57" s="5" t="s">
        <v>2</v>
      </c>
      <c r="C57" s="5" t="s">
        <v>55</v>
      </c>
      <c r="D57" s="5" t="s">
        <v>59</v>
      </c>
      <c r="E57" s="5"/>
      <c r="F57" s="5"/>
      <c r="G57" s="5" t="s">
        <v>3</v>
      </c>
      <c r="H57" s="5"/>
      <c r="I57" s="5"/>
      <c r="J57" s="5"/>
      <c r="K57" s="12"/>
      <c r="L57" s="13">
        <v>14500</v>
      </c>
      <c r="M57" s="13">
        <v>0</v>
      </c>
      <c r="N57" s="13">
        <v>14500</v>
      </c>
      <c r="O57" s="13">
        <v>0</v>
      </c>
      <c r="P57" s="13">
        <v>14500</v>
      </c>
      <c r="Q57" s="13">
        <v>0</v>
      </c>
      <c r="R57" s="13"/>
      <c r="S57" s="13"/>
      <c r="T57" s="27"/>
    </row>
    <row r="58" spans="1:20" ht="41.25" hidden="1" customHeight="1" outlineLevel="3" x14ac:dyDescent="0.25">
      <c r="A58" s="11" t="s">
        <v>33</v>
      </c>
      <c r="B58" s="5" t="s">
        <v>2</v>
      </c>
      <c r="C58" s="5" t="s">
        <v>55</v>
      </c>
      <c r="D58" s="5" t="s">
        <v>59</v>
      </c>
      <c r="E58" s="5" t="s">
        <v>34</v>
      </c>
      <c r="F58" s="5"/>
      <c r="G58" s="5" t="s">
        <v>3</v>
      </c>
      <c r="H58" s="5"/>
      <c r="I58" s="5"/>
      <c r="J58" s="5"/>
      <c r="K58" s="12"/>
      <c r="L58" s="13">
        <v>14500</v>
      </c>
      <c r="M58" s="13">
        <v>0</v>
      </c>
      <c r="N58" s="13">
        <v>14500</v>
      </c>
      <c r="O58" s="13">
        <v>0</v>
      </c>
      <c r="P58" s="13">
        <v>14500</v>
      </c>
      <c r="Q58" s="13">
        <v>0</v>
      </c>
      <c r="R58" s="13"/>
      <c r="S58" s="13"/>
      <c r="T58" s="27"/>
    </row>
    <row r="59" spans="1:20" ht="40.5" hidden="1" customHeight="1" outlineLevel="4" x14ac:dyDescent="0.25">
      <c r="A59" s="11" t="s">
        <v>14</v>
      </c>
      <c r="B59" s="5" t="s">
        <v>2</v>
      </c>
      <c r="C59" s="5" t="s">
        <v>55</v>
      </c>
      <c r="D59" s="5" t="s">
        <v>59</v>
      </c>
      <c r="E59" s="5" t="s">
        <v>34</v>
      </c>
      <c r="F59" s="5" t="s">
        <v>15</v>
      </c>
      <c r="G59" s="5" t="s">
        <v>3</v>
      </c>
      <c r="H59" s="5"/>
      <c r="I59" s="5"/>
      <c r="J59" s="5"/>
      <c r="K59" s="12"/>
      <c r="L59" s="13">
        <v>14500</v>
      </c>
      <c r="M59" s="13">
        <v>0</v>
      </c>
      <c r="N59" s="13">
        <v>14500</v>
      </c>
      <c r="O59" s="13">
        <v>0</v>
      </c>
      <c r="P59" s="13">
        <v>14500</v>
      </c>
      <c r="Q59" s="13">
        <v>0</v>
      </c>
      <c r="R59" s="13"/>
      <c r="S59" s="13"/>
      <c r="T59" s="27"/>
    </row>
    <row r="60" spans="1:20" ht="40.5" hidden="1" customHeight="1" outlineLevel="5" x14ac:dyDescent="0.25">
      <c r="A60" s="11" t="s">
        <v>16</v>
      </c>
      <c r="B60" s="5" t="s">
        <v>2</v>
      </c>
      <c r="C60" s="5" t="s">
        <v>55</v>
      </c>
      <c r="D60" s="5" t="s">
        <v>59</v>
      </c>
      <c r="E60" s="20" t="s">
        <v>34</v>
      </c>
      <c r="F60" s="5" t="s">
        <v>17</v>
      </c>
      <c r="G60" s="5" t="s">
        <v>3</v>
      </c>
      <c r="H60" s="5"/>
      <c r="I60" s="5"/>
      <c r="J60" s="5"/>
      <c r="K60" s="12"/>
      <c r="L60" s="13">
        <v>14500</v>
      </c>
      <c r="M60" s="13">
        <v>0</v>
      </c>
      <c r="N60" s="13">
        <v>14500</v>
      </c>
      <c r="O60" s="13">
        <v>0</v>
      </c>
      <c r="P60" s="13">
        <v>14500</v>
      </c>
      <c r="Q60" s="13">
        <v>0</v>
      </c>
      <c r="R60" s="13"/>
      <c r="S60" s="13"/>
      <c r="T60" s="27"/>
    </row>
    <row r="61" spans="1:20" ht="20.25" customHeight="1" outlineLevel="5" x14ac:dyDescent="0.25">
      <c r="A61" s="11" t="s">
        <v>72</v>
      </c>
      <c r="B61" s="5" t="s">
        <v>2</v>
      </c>
      <c r="C61" s="5" t="s">
        <v>55</v>
      </c>
      <c r="D61" s="18" t="s">
        <v>59</v>
      </c>
      <c r="E61" s="21"/>
      <c r="F61" s="19"/>
      <c r="G61" s="5"/>
      <c r="H61" s="5"/>
      <c r="I61" s="5"/>
      <c r="J61" s="5"/>
      <c r="K61" s="12">
        <f>K62</f>
        <v>0</v>
      </c>
      <c r="L61" s="13"/>
      <c r="M61" s="13"/>
      <c r="N61" s="13"/>
      <c r="O61" s="13"/>
      <c r="P61" s="13"/>
      <c r="Q61" s="13"/>
      <c r="R61" s="13">
        <f t="shared" ref="R61:S63" si="2">R62</f>
        <v>14500</v>
      </c>
      <c r="S61" s="13">
        <f t="shared" si="2"/>
        <v>13920</v>
      </c>
      <c r="T61" s="27">
        <f t="shared" ref="T61:T76" si="3">S61/R61*100</f>
        <v>96</v>
      </c>
    </row>
    <row r="62" spans="1:20" ht="40.5" customHeight="1" outlineLevel="5" x14ac:dyDescent="0.25">
      <c r="A62" s="17" t="s">
        <v>71</v>
      </c>
      <c r="B62" s="5" t="s">
        <v>2</v>
      </c>
      <c r="C62" s="5" t="s">
        <v>55</v>
      </c>
      <c r="D62" s="18" t="s">
        <v>59</v>
      </c>
      <c r="E62" s="29">
        <v>6401283300</v>
      </c>
      <c r="F62" s="19"/>
      <c r="G62" s="5"/>
      <c r="H62" s="5"/>
      <c r="I62" s="5"/>
      <c r="J62" s="5"/>
      <c r="K62" s="12">
        <f>K63</f>
        <v>0</v>
      </c>
      <c r="L62" s="13"/>
      <c r="M62" s="13"/>
      <c r="N62" s="13"/>
      <c r="O62" s="13"/>
      <c r="P62" s="13"/>
      <c r="Q62" s="13"/>
      <c r="R62" s="13">
        <f t="shared" si="2"/>
        <v>14500</v>
      </c>
      <c r="S62" s="13">
        <f t="shared" si="2"/>
        <v>13920</v>
      </c>
      <c r="T62" s="27">
        <f t="shared" si="3"/>
        <v>96</v>
      </c>
    </row>
    <row r="63" spans="1:20" ht="40.5" customHeight="1" outlineLevel="5" x14ac:dyDescent="0.25">
      <c r="A63" s="11" t="s">
        <v>14</v>
      </c>
      <c r="B63" s="5" t="s">
        <v>2</v>
      </c>
      <c r="C63" s="5" t="s">
        <v>55</v>
      </c>
      <c r="D63" s="18" t="s">
        <v>59</v>
      </c>
      <c r="E63" s="29">
        <v>6401283300</v>
      </c>
      <c r="F63" s="19" t="s">
        <v>15</v>
      </c>
      <c r="G63" s="5"/>
      <c r="H63" s="5"/>
      <c r="I63" s="5"/>
      <c r="J63" s="5"/>
      <c r="K63" s="12">
        <f>K64</f>
        <v>0</v>
      </c>
      <c r="L63" s="13"/>
      <c r="M63" s="13"/>
      <c r="N63" s="13"/>
      <c r="O63" s="13"/>
      <c r="P63" s="13"/>
      <c r="Q63" s="13"/>
      <c r="R63" s="13">
        <f t="shared" si="2"/>
        <v>14500</v>
      </c>
      <c r="S63" s="13">
        <f t="shared" si="2"/>
        <v>13920</v>
      </c>
      <c r="T63" s="27">
        <f t="shared" si="3"/>
        <v>96</v>
      </c>
    </row>
    <row r="64" spans="1:20" ht="40.5" customHeight="1" outlineLevel="5" x14ac:dyDescent="0.25">
      <c r="A64" s="11" t="s">
        <v>16</v>
      </c>
      <c r="B64" s="5" t="s">
        <v>2</v>
      </c>
      <c r="C64" s="5" t="s">
        <v>55</v>
      </c>
      <c r="D64" s="18" t="s">
        <v>59</v>
      </c>
      <c r="E64" s="29">
        <v>6401283300</v>
      </c>
      <c r="F64" s="19" t="s">
        <v>17</v>
      </c>
      <c r="G64" s="5"/>
      <c r="H64" s="5"/>
      <c r="I64" s="5"/>
      <c r="J64" s="5"/>
      <c r="K64" s="12">
        <v>0</v>
      </c>
      <c r="L64" s="13"/>
      <c r="M64" s="13"/>
      <c r="N64" s="13"/>
      <c r="O64" s="13"/>
      <c r="P64" s="13"/>
      <c r="Q64" s="13"/>
      <c r="R64" s="13">
        <v>14500</v>
      </c>
      <c r="S64" s="13">
        <v>13920</v>
      </c>
      <c r="T64" s="27">
        <f t="shared" si="3"/>
        <v>96</v>
      </c>
    </row>
    <row r="65" spans="1:20" ht="13.5" customHeight="1" outlineLevel="2" x14ac:dyDescent="0.25">
      <c r="A65" s="11" t="s">
        <v>35</v>
      </c>
      <c r="B65" s="5" t="s">
        <v>2</v>
      </c>
      <c r="C65" s="5" t="s">
        <v>55</v>
      </c>
      <c r="D65" s="5" t="s">
        <v>60</v>
      </c>
      <c r="E65" s="22"/>
      <c r="F65" s="5"/>
      <c r="G65" s="5" t="s">
        <v>3</v>
      </c>
      <c r="H65" s="5"/>
      <c r="I65" s="5"/>
      <c r="J65" s="5"/>
      <c r="K65" s="12">
        <f>K66</f>
        <v>802500</v>
      </c>
      <c r="L65" s="13">
        <v>620000</v>
      </c>
      <c r="M65" s="13">
        <v>0</v>
      </c>
      <c r="N65" s="13">
        <v>620000</v>
      </c>
      <c r="O65" s="13">
        <v>0</v>
      </c>
      <c r="P65" s="13">
        <v>620000</v>
      </c>
      <c r="Q65" s="13">
        <v>0</v>
      </c>
      <c r="R65" s="13">
        <f t="shared" ref="R65:S67" si="4">R66</f>
        <v>1277893.77</v>
      </c>
      <c r="S65" s="13">
        <f t="shared" si="4"/>
        <v>580499.48</v>
      </c>
      <c r="T65" s="27">
        <f t="shared" si="3"/>
        <v>45.426270448129657</v>
      </c>
    </row>
    <row r="66" spans="1:20" ht="39.75" customHeight="1" outlineLevel="3" x14ac:dyDescent="0.25">
      <c r="A66" s="11" t="s">
        <v>36</v>
      </c>
      <c r="B66" s="5" t="s">
        <v>2</v>
      </c>
      <c r="C66" s="5" t="s">
        <v>55</v>
      </c>
      <c r="D66" s="5" t="s">
        <v>60</v>
      </c>
      <c r="E66" s="5" t="s">
        <v>37</v>
      </c>
      <c r="F66" s="5"/>
      <c r="G66" s="5" t="s">
        <v>3</v>
      </c>
      <c r="H66" s="5"/>
      <c r="I66" s="5"/>
      <c r="J66" s="5"/>
      <c r="K66" s="12">
        <f>K67</f>
        <v>802500</v>
      </c>
      <c r="L66" s="13">
        <v>620000</v>
      </c>
      <c r="M66" s="13">
        <v>0</v>
      </c>
      <c r="N66" s="13">
        <v>620000</v>
      </c>
      <c r="O66" s="13">
        <v>0</v>
      </c>
      <c r="P66" s="13">
        <v>620000</v>
      </c>
      <c r="Q66" s="13">
        <v>0</v>
      </c>
      <c r="R66" s="13">
        <f t="shared" si="4"/>
        <v>1277893.77</v>
      </c>
      <c r="S66" s="13">
        <f t="shared" si="4"/>
        <v>580499.48</v>
      </c>
      <c r="T66" s="27">
        <f t="shared" si="3"/>
        <v>45.426270448129657</v>
      </c>
    </row>
    <row r="67" spans="1:20" ht="40.5" customHeight="1" outlineLevel="4" x14ac:dyDescent="0.25">
      <c r="A67" s="11" t="s">
        <v>14</v>
      </c>
      <c r="B67" s="5" t="s">
        <v>2</v>
      </c>
      <c r="C67" s="5" t="s">
        <v>55</v>
      </c>
      <c r="D67" s="5" t="s">
        <v>60</v>
      </c>
      <c r="E67" s="5" t="s">
        <v>37</v>
      </c>
      <c r="F67" s="5" t="s">
        <v>15</v>
      </c>
      <c r="G67" s="5" t="s">
        <v>3</v>
      </c>
      <c r="H67" s="5"/>
      <c r="I67" s="5"/>
      <c r="J67" s="5"/>
      <c r="K67" s="12">
        <f>K68</f>
        <v>802500</v>
      </c>
      <c r="L67" s="13">
        <v>620000</v>
      </c>
      <c r="M67" s="13">
        <v>0</v>
      </c>
      <c r="N67" s="13">
        <v>620000</v>
      </c>
      <c r="O67" s="13">
        <v>0</v>
      </c>
      <c r="P67" s="13">
        <v>620000</v>
      </c>
      <c r="Q67" s="13">
        <v>0</v>
      </c>
      <c r="R67" s="13">
        <f t="shared" si="4"/>
        <v>1277893.77</v>
      </c>
      <c r="S67" s="13">
        <f t="shared" si="4"/>
        <v>580499.48</v>
      </c>
      <c r="T67" s="27">
        <f t="shared" si="3"/>
        <v>45.426270448129657</v>
      </c>
    </row>
    <row r="68" spans="1:20" ht="40.5" customHeight="1" outlineLevel="5" x14ac:dyDescent="0.25">
      <c r="A68" s="11" t="s">
        <v>16</v>
      </c>
      <c r="B68" s="5" t="s">
        <v>2</v>
      </c>
      <c r="C68" s="5" t="s">
        <v>55</v>
      </c>
      <c r="D68" s="5" t="s">
        <v>60</v>
      </c>
      <c r="E68" s="5" t="s">
        <v>37</v>
      </c>
      <c r="F68" s="5" t="s">
        <v>17</v>
      </c>
      <c r="G68" s="5" t="s">
        <v>3</v>
      </c>
      <c r="H68" s="5"/>
      <c r="I68" s="5"/>
      <c r="J68" s="5"/>
      <c r="K68" s="12">
        <v>802500</v>
      </c>
      <c r="L68" s="13">
        <v>620000</v>
      </c>
      <c r="M68" s="13">
        <v>0</v>
      </c>
      <c r="N68" s="13">
        <v>620000</v>
      </c>
      <c r="O68" s="13">
        <v>0</v>
      </c>
      <c r="P68" s="13">
        <v>620000</v>
      </c>
      <c r="Q68" s="13">
        <v>0</v>
      </c>
      <c r="R68" s="13">
        <v>1277893.77</v>
      </c>
      <c r="S68" s="13">
        <v>580499.48</v>
      </c>
      <c r="T68" s="27">
        <f t="shared" si="3"/>
        <v>45.426270448129657</v>
      </c>
    </row>
    <row r="69" spans="1:20" ht="25.5" customHeight="1" outlineLevel="1" x14ac:dyDescent="0.25">
      <c r="A69" s="11" t="s">
        <v>38</v>
      </c>
      <c r="B69" s="5" t="s">
        <v>2</v>
      </c>
      <c r="C69" s="5" t="s">
        <v>61</v>
      </c>
      <c r="D69" s="5"/>
      <c r="E69" s="5"/>
      <c r="F69" s="5"/>
      <c r="G69" s="5" t="s">
        <v>3</v>
      </c>
      <c r="H69" s="5"/>
      <c r="I69" s="5"/>
      <c r="J69" s="5"/>
      <c r="K69" s="12">
        <f>K70</f>
        <v>104422</v>
      </c>
      <c r="L69" s="13">
        <v>193992</v>
      </c>
      <c r="M69" s="13">
        <v>0</v>
      </c>
      <c r="N69" s="13">
        <v>193992</v>
      </c>
      <c r="O69" s="13">
        <v>0</v>
      </c>
      <c r="P69" s="13">
        <v>193992</v>
      </c>
      <c r="Q69" s="13">
        <v>0</v>
      </c>
      <c r="R69" s="13">
        <f>R70</f>
        <v>1593022</v>
      </c>
      <c r="S69" s="13">
        <f>S70</f>
        <v>205933.8</v>
      </c>
      <c r="T69" s="27">
        <f t="shared" si="3"/>
        <v>12.927241431693975</v>
      </c>
    </row>
    <row r="70" spans="1:20" ht="15" customHeight="1" outlineLevel="2" x14ac:dyDescent="0.25">
      <c r="A70" s="11" t="s">
        <v>39</v>
      </c>
      <c r="B70" s="5" t="s">
        <v>2</v>
      </c>
      <c r="C70" s="5" t="s">
        <v>61</v>
      </c>
      <c r="D70" s="5" t="s">
        <v>58</v>
      </c>
      <c r="E70" s="5"/>
      <c r="F70" s="5"/>
      <c r="G70" s="5" t="s">
        <v>3</v>
      </c>
      <c r="H70" s="5"/>
      <c r="I70" s="5"/>
      <c r="J70" s="5"/>
      <c r="K70" s="12">
        <f>K71+K74+K77</f>
        <v>104422</v>
      </c>
      <c r="L70" s="13">
        <v>193992</v>
      </c>
      <c r="M70" s="13">
        <v>0</v>
      </c>
      <c r="N70" s="13">
        <v>193992</v>
      </c>
      <c r="O70" s="13">
        <v>0</v>
      </c>
      <c r="P70" s="13">
        <v>193992</v>
      </c>
      <c r="Q70" s="13">
        <v>0</v>
      </c>
      <c r="R70" s="13">
        <f>R71+R74+R77+R80</f>
        <v>1593022</v>
      </c>
      <c r="S70" s="13">
        <f>S71+S74+S77</f>
        <v>205933.8</v>
      </c>
      <c r="T70" s="27">
        <f t="shared" si="3"/>
        <v>12.927241431693975</v>
      </c>
    </row>
    <row r="71" spans="1:20" ht="26.25" customHeight="1" outlineLevel="3" x14ac:dyDescent="0.25">
      <c r="A71" s="11" t="s">
        <v>40</v>
      </c>
      <c r="B71" s="5" t="s">
        <v>2</v>
      </c>
      <c r="C71" s="5" t="s">
        <v>61</v>
      </c>
      <c r="D71" s="5" t="s">
        <v>58</v>
      </c>
      <c r="E71" s="5" t="s">
        <v>41</v>
      </c>
      <c r="F71" s="5"/>
      <c r="G71" s="5" t="s">
        <v>3</v>
      </c>
      <c r="H71" s="5"/>
      <c r="I71" s="5"/>
      <c r="J71" s="5"/>
      <c r="K71" s="12">
        <f>K72</f>
        <v>104422</v>
      </c>
      <c r="L71" s="13">
        <v>193992</v>
      </c>
      <c r="M71" s="13">
        <v>0</v>
      </c>
      <c r="N71" s="13">
        <v>193992</v>
      </c>
      <c r="O71" s="13">
        <v>0</v>
      </c>
      <c r="P71" s="13">
        <v>193992</v>
      </c>
      <c r="Q71" s="13">
        <v>0</v>
      </c>
      <c r="R71" s="13">
        <f>R72</f>
        <v>421422</v>
      </c>
      <c r="S71" s="13">
        <f>S72</f>
        <v>145933.79999999999</v>
      </c>
      <c r="T71" s="27">
        <f t="shared" si="3"/>
        <v>34.628899298090751</v>
      </c>
    </row>
    <row r="72" spans="1:20" ht="40.5" customHeight="1" outlineLevel="4" x14ac:dyDescent="0.25">
      <c r="A72" s="11" t="s">
        <v>14</v>
      </c>
      <c r="B72" s="5" t="s">
        <v>2</v>
      </c>
      <c r="C72" s="5" t="s">
        <v>61</v>
      </c>
      <c r="D72" s="5" t="s">
        <v>58</v>
      </c>
      <c r="E72" s="5" t="s">
        <v>41</v>
      </c>
      <c r="F72" s="5" t="s">
        <v>15</v>
      </c>
      <c r="G72" s="5" t="s">
        <v>3</v>
      </c>
      <c r="H72" s="5"/>
      <c r="I72" s="5"/>
      <c r="J72" s="5"/>
      <c r="K72" s="12">
        <f>K73</f>
        <v>104422</v>
      </c>
      <c r="L72" s="13">
        <v>193992</v>
      </c>
      <c r="M72" s="13">
        <v>0</v>
      </c>
      <c r="N72" s="13">
        <v>193992</v>
      </c>
      <c r="O72" s="13">
        <v>0</v>
      </c>
      <c r="P72" s="13">
        <v>193992</v>
      </c>
      <c r="Q72" s="13">
        <v>0</v>
      </c>
      <c r="R72" s="13">
        <f>R73</f>
        <v>421422</v>
      </c>
      <c r="S72" s="13">
        <f>S73</f>
        <v>145933.79999999999</v>
      </c>
      <c r="T72" s="27">
        <f t="shared" si="3"/>
        <v>34.628899298090751</v>
      </c>
    </row>
    <row r="73" spans="1:20" ht="40.5" customHeight="1" outlineLevel="5" x14ac:dyDescent="0.25">
      <c r="A73" s="11" t="s">
        <v>16</v>
      </c>
      <c r="B73" s="5" t="s">
        <v>2</v>
      </c>
      <c r="C73" s="5" t="s">
        <v>61</v>
      </c>
      <c r="D73" s="5" t="s">
        <v>58</v>
      </c>
      <c r="E73" s="5" t="s">
        <v>41</v>
      </c>
      <c r="F73" s="5" t="s">
        <v>17</v>
      </c>
      <c r="G73" s="5" t="s">
        <v>3</v>
      </c>
      <c r="H73" s="5"/>
      <c r="I73" s="5"/>
      <c r="J73" s="5"/>
      <c r="K73" s="12">
        <v>104422</v>
      </c>
      <c r="L73" s="13">
        <v>193992</v>
      </c>
      <c r="M73" s="13">
        <v>0</v>
      </c>
      <c r="N73" s="13">
        <v>193992</v>
      </c>
      <c r="O73" s="13">
        <v>0</v>
      </c>
      <c r="P73" s="13">
        <v>193992</v>
      </c>
      <c r="Q73" s="13">
        <v>0</v>
      </c>
      <c r="R73" s="13">
        <v>421422</v>
      </c>
      <c r="S73" s="13">
        <v>145933.79999999999</v>
      </c>
      <c r="T73" s="27">
        <f t="shared" si="3"/>
        <v>34.628899298090751</v>
      </c>
    </row>
    <row r="74" spans="1:20" ht="29.25" customHeight="1" outlineLevel="5" x14ac:dyDescent="0.25">
      <c r="A74" s="11" t="str">
        <f>[3]Документ!A83</f>
        <v>Организация и содержание мест захоронения (кладбищ)</v>
      </c>
      <c r="B74" s="5" t="str">
        <f>[3]Документ!B83</f>
        <v>864</v>
      </c>
      <c r="C74" s="5" t="str">
        <f>[3]Документ!C83</f>
        <v>05</v>
      </c>
      <c r="D74" s="5" t="str">
        <f>[3]Документ!D83</f>
        <v>03</v>
      </c>
      <c r="E74" s="5" t="str">
        <f>[3]Документ!E83</f>
        <v>6401481710</v>
      </c>
      <c r="F74" s="5"/>
      <c r="G74" s="5">
        <f>[3]Документ!G83</f>
        <v>0</v>
      </c>
      <c r="H74" s="5">
        <f>[3]Документ!H83</f>
        <v>0</v>
      </c>
      <c r="I74" s="5">
        <f>[3]Документ!I83</f>
        <v>0</v>
      </c>
      <c r="J74" s="5">
        <f>[3]Документ!J83</f>
        <v>0</v>
      </c>
      <c r="K74" s="12">
        <f>[3]Документ!K83</f>
        <v>0</v>
      </c>
      <c r="L74" s="13"/>
      <c r="M74" s="13"/>
      <c r="N74" s="13"/>
      <c r="O74" s="13"/>
      <c r="P74" s="13"/>
      <c r="Q74" s="13"/>
      <c r="R74" s="13">
        <f>R75</f>
        <v>80000</v>
      </c>
      <c r="S74" s="13">
        <f>S75</f>
        <v>40000</v>
      </c>
      <c r="T74" s="27">
        <f t="shared" si="3"/>
        <v>50</v>
      </c>
    </row>
    <row r="75" spans="1:20" ht="27.75" customHeight="1" outlineLevel="5" x14ac:dyDescent="0.25">
      <c r="A75" s="11" t="str">
        <f>[3]Документ!A84</f>
        <v>Закупка товаров, работ и услуг для обеспечения государственных (муниципальных) нужд</v>
      </c>
      <c r="B75" s="5" t="str">
        <f>[3]Документ!B84</f>
        <v>864</v>
      </c>
      <c r="C75" s="5" t="str">
        <f>[3]Документ!C84</f>
        <v>05</v>
      </c>
      <c r="D75" s="5" t="str">
        <f>[3]Документ!D84</f>
        <v>03</v>
      </c>
      <c r="E75" s="5" t="str">
        <f>[3]Документ!E84</f>
        <v>6401481710</v>
      </c>
      <c r="F75" s="5" t="str">
        <f>[3]Документ!F84</f>
        <v>200</v>
      </c>
      <c r="G75" s="5">
        <f>[3]Документ!G84</f>
        <v>0</v>
      </c>
      <c r="H75" s="5">
        <f>[3]Документ!H84</f>
        <v>0</v>
      </c>
      <c r="I75" s="5">
        <f>[3]Документ!I84</f>
        <v>0</v>
      </c>
      <c r="J75" s="5">
        <f>[3]Документ!J84</f>
        <v>0</v>
      </c>
      <c r="K75" s="12">
        <f>[3]Документ!K84</f>
        <v>0</v>
      </c>
      <c r="L75" s="13"/>
      <c r="M75" s="13"/>
      <c r="N75" s="13"/>
      <c r="O75" s="13"/>
      <c r="P75" s="13"/>
      <c r="Q75" s="13"/>
      <c r="R75" s="13">
        <f>R76</f>
        <v>80000</v>
      </c>
      <c r="S75" s="13">
        <f>S76</f>
        <v>40000</v>
      </c>
      <c r="T75" s="27">
        <f t="shared" si="3"/>
        <v>50</v>
      </c>
    </row>
    <row r="76" spans="1:20" ht="40.5" customHeight="1" outlineLevel="5" x14ac:dyDescent="0.25">
      <c r="A76" s="11" t="str">
        <f>[3]Документ!A85</f>
        <v xml:space="preserve">  Иные закупки товаров, работ и услуг для обеспечения государственных (муниципальных) нужд</v>
      </c>
      <c r="B76" s="5" t="str">
        <f>[3]Документ!B85</f>
        <v>864</v>
      </c>
      <c r="C76" s="5" t="str">
        <f>[3]Документ!C85</f>
        <v>05</v>
      </c>
      <c r="D76" s="5" t="str">
        <f>[3]Документ!D85</f>
        <v>03</v>
      </c>
      <c r="E76" s="5" t="str">
        <f>[3]Документ!E85</f>
        <v>6401481710</v>
      </c>
      <c r="F76" s="5" t="str">
        <f>[3]Документ!F85</f>
        <v>240</v>
      </c>
      <c r="G76" s="5">
        <f>[3]Документ!G85</f>
        <v>0</v>
      </c>
      <c r="H76" s="5">
        <f>[3]Документ!H85</f>
        <v>0</v>
      </c>
      <c r="I76" s="5">
        <f>[3]Документ!I85</f>
        <v>0</v>
      </c>
      <c r="J76" s="5">
        <f>[3]Документ!J85</f>
        <v>0</v>
      </c>
      <c r="K76" s="12">
        <f>[3]Документ!K85</f>
        <v>0</v>
      </c>
      <c r="L76" s="13"/>
      <c r="M76" s="13"/>
      <c r="N76" s="13"/>
      <c r="O76" s="13"/>
      <c r="P76" s="13"/>
      <c r="Q76" s="13"/>
      <c r="R76" s="13">
        <v>80000</v>
      </c>
      <c r="S76" s="13">
        <v>40000</v>
      </c>
      <c r="T76" s="27">
        <f t="shared" si="3"/>
        <v>50</v>
      </c>
    </row>
    <row r="77" spans="1:20" ht="29.25" customHeight="1" outlineLevel="5" x14ac:dyDescent="0.25">
      <c r="A77" s="11" t="str">
        <f>[3]Документ!A86</f>
        <v>Прочие мероприятия по благоустройству поселений</v>
      </c>
      <c r="B77" s="5" t="str">
        <f>[3]Документ!B86</f>
        <v>864</v>
      </c>
      <c r="C77" s="5" t="str">
        <f>[3]Документ!C86</f>
        <v>05</v>
      </c>
      <c r="D77" s="5" t="str">
        <f>[3]Документ!D86</f>
        <v>03</v>
      </c>
      <c r="E77" s="5" t="str">
        <f>[3]Документ!E86</f>
        <v>6401481730</v>
      </c>
      <c r="F77" s="5"/>
      <c r="G77" s="5">
        <f>[3]Документ!G86</f>
        <v>0</v>
      </c>
      <c r="H77" s="5">
        <f>[3]Документ!H86</f>
        <v>0</v>
      </c>
      <c r="I77" s="5">
        <f>[3]Документ!I86</f>
        <v>0</v>
      </c>
      <c r="J77" s="5">
        <f>[3]Документ!J86</f>
        <v>0</v>
      </c>
      <c r="K77" s="12">
        <f>[3]Документ!K86</f>
        <v>0</v>
      </c>
      <c r="L77" s="13"/>
      <c r="M77" s="13"/>
      <c r="N77" s="13"/>
      <c r="O77" s="13"/>
      <c r="P77" s="13"/>
      <c r="Q77" s="13"/>
      <c r="R77" s="13">
        <f>R78</f>
        <v>95160</v>
      </c>
      <c r="S77" s="13">
        <f>S78</f>
        <v>20000</v>
      </c>
      <c r="T77" s="27">
        <f>S77/R77*100</f>
        <v>21.017234131988229</v>
      </c>
    </row>
    <row r="78" spans="1:20" ht="27.75" customHeight="1" outlineLevel="5" x14ac:dyDescent="0.25">
      <c r="A78" s="11" t="str">
        <f>[3]Документ!A87</f>
        <v>Закупка товаров, работ и услуг для обеспечения государственных (муниципальных) нужд</v>
      </c>
      <c r="B78" s="5" t="str">
        <f>[3]Документ!B87</f>
        <v>864</v>
      </c>
      <c r="C78" s="5" t="str">
        <f>[3]Документ!C87</f>
        <v>05</v>
      </c>
      <c r="D78" s="5" t="str">
        <f>[3]Документ!D87</f>
        <v>03</v>
      </c>
      <c r="E78" s="5" t="str">
        <f>[3]Документ!E87</f>
        <v>6401481730</v>
      </c>
      <c r="F78" s="5" t="str">
        <f>[3]Документ!F87</f>
        <v>200</v>
      </c>
      <c r="G78" s="5">
        <f>[3]Документ!G87</f>
        <v>0</v>
      </c>
      <c r="H78" s="5">
        <f>[3]Документ!H87</f>
        <v>0</v>
      </c>
      <c r="I78" s="5">
        <f>[3]Документ!I87</f>
        <v>0</v>
      </c>
      <c r="J78" s="5">
        <f>[3]Документ!J87</f>
        <v>0</v>
      </c>
      <c r="K78" s="12">
        <f>[3]Документ!K87</f>
        <v>0</v>
      </c>
      <c r="L78" s="13"/>
      <c r="M78" s="13"/>
      <c r="N78" s="13"/>
      <c r="O78" s="13"/>
      <c r="P78" s="13"/>
      <c r="Q78" s="13"/>
      <c r="R78" s="13">
        <f>R79</f>
        <v>95160</v>
      </c>
      <c r="S78" s="13">
        <f>S79</f>
        <v>20000</v>
      </c>
      <c r="T78" s="27">
        <f t="shared" ref="T78:T88" si="5">S78/R78*100</f>
        <v>21.017234131988229</v>
      </c>
    </row>
    <row r="79" spans="1:20" ht="40.5" customHeight="1" outlineLevel="5" x14ac:dyDescent="0.25">
      <c r="A79" s="11" t="str">
        <f>[3]Документ!A88</f>
        <v>Иные закупки товаров, работ и услуг для обеспечения государственных (муниципальных) нужд</v>
      </c>
      <c r="B79" s="5" t="str">
        <f>[3]Документ!B88</f>
        <v>864</v>
      </c>
      <c r="C79" s="5" t="str">
        <f>[3]Документ!C88</f>
        <v>05</v>
      </c>
      <c r="D79" s="5" t="str">
        <f>[3]Документ!D88</f>
        <v>03</v>
      </c>
      <c r="E79" s="5" t="str">
        <f>[3]Документ!E88</f>
        <v>6401481730</v>
      </c>
      <c r="F79" s="5" t="str">
        <f>[3]Документ!F88</f>
        <v>240</v>
      </c>
      <c r="G79" s="5">
        <f>[3]Документ!G88</f>
        <v>0</v>
      </c>
      <c r="H79" s="5">
        <f>[3]Документ!H88</f>
        <v>0</v>
      </c>
      <c r="I79" s="5">
        <f>[3]Документ!I88</f>
        <v>0</v>
      </c>
      <c r="J79" s="5">
        <f>[3]Документ!J88</f>
        <v>0</v>
      </c>
      <c r="K79" s="12">
        <f>[3]Документ!K88</f>
        <v>0</v>
      </c>
      <c r="L79" s="13"/>
      <c r="M79" s="13"/>
      <c r="N79" s="13"/>
      <c r="O79" s="13"/>
      <c r="P79" s="13"/>
      <c r="Q79" s="13"/>
      <c r="R79" s="13">
        <v>95160</v>
      </c>
      <c r="S79" s="13">
        <v>20000</v>
      </c>
      <c r="T79" s="27">
        <f t="shared" si="5"/>
        <v>21.017234131988229</v>
      </c>
    </row>
    <row r="80" spans="1:20" ht="54" customHeight="1" outlineLevel="5" x14ac:dyDescent="0.25">
      <c r="A80" s="11" t="s">
        <v>92</v>
      </c>
      <c r="B80" s="5" t="s">
        <v>2</v>
      </c>
      <c r="C80" s="5" t="s">
        <v>61</v>
      </c>
      <c r="D80" s="5" t="s">
        <v>58</v>
      </c>
      <c r="E80" s="5" t="s">
        <v>93</v>
      </c>
      <c r="F80" s="5"/>
      <c r="G80" s="5"/>
      <c r="H80" s="5"/>
      <c r="I80" s="5"/>
      <c r="J80" s="5"/>
      <c r="K80" s="12">
        <v>0</v>
      </c>
      <c r="L80" s="13"/>
      <c r="M80" s="13"/>
      <c r="N80" s="13"/>
      <c r="O80" s="13"/>
      <c r="P80" s="13"/>
      <c r="Q80" s="13"/>
      <c r="R80" s="13">
        <f>R81</f>
        <v>996440</v>
      </c>
      <c r="S80" s="13">
        <f>S81</f>
        <v>0</v>
      </c>
      <c r="T80" s="27">
        <f>S80/R80*100</f>
        <v>0</v>
      </c>
    </row>
    <row r="81" spans="1:20" ht="26.25" customHeight="1" outlineLevel="5" x14ac:dyDescent="0.25">
      <c r="A81" s="11" t="s">
        <v>90</v>
      </c>
      <c r="B81" s="5" t="s">
        <v>2</v>
      </c>
      <c r="C81" s="5" t="s">
        <v>61</v>
      </c>
      <c r="D81" s="5" t="s">
        <v>58</v>
      </c>
      <c r="E81" s="5" t="s">
        <v>93</v>
      </c>
      <c r="F81" s="5" t="s">
        <v>15</v>
      </c>
      <c r="G81" s="5"/>
      <c r="H81" s="5"/>
      <c r="I81" s="5"/>
      <c r="J81" s="5"/>
      <c r="K81" s="12">
        <v>0</v>
      </c>
      <c r="L81" s="13"/>
      <c r="M81" s="13"/>
      <c r="N81" s="13"/>
      <c r="O81" s="13"/>
      <c r="P81" s="13"/>
      <c r="Q81" s="13"/>
      <c r="R81" s="13">
        <f>R82</f>
        <v>996440</v>
      </c>
      <c r="S81" s="13">
        <f>S82</f>
        <v>0</v>
      </c>
      <c r="T81" s="27">
        <f>S81/R81*100</f>
        <v>0</v>
      </c>
    </row>
    <row r="82" spans="1:20" ht="40.5" customHeight="1" outlineLevel="5" x14ac:dyDescent="0.25">
      <c r="A82" s="11" t="s">
        <v>91</v>
      </c>
      <c r="B82" s="5" t="s">
        <v>2</v>
      </c>
      <c r="C82" s="5" t="s">
        <v>61</v>
      </c>
      <c r="D82" s="5" t="s">
        <v>58</v>
      </c>
      <c r="E82" s="5" t="s">
        <v>93</v>
      </c>
      <c r="F82" s="5" t="s">
        <v>17</v>
      </c>
      <c r="G82" s="5"/>
      <c r="H82" s="5"/>
      <c r="I82" s="5"/>
      <c r="J82" s="5"/>
      <c r="K82" s="12">
        <v>0</v>
      </c>
      <c r="L82" s="13"/>
      <c r="M82" s="13"/>
      <c r="N82" s="13"/>
      <c r="O82" s="13"/>
      <c r="P82" s="13"/>
      <c r="Q82" s="13"/>
      <c r="R82" s="13">
        <v>996440</v>
      </c>
      <c r="S82" s="13">
        <v>0</v>
      </c>
      <c r="T82" s="27">
        <f>S82/R82*100</f>
        <v>0</v>
      </c>
    </row>
    <row r="83" spans="1:20" ht="15" customHeight="1" outlineLevel="1" x14ac:dyDescent="0.25">
      <c r="A83" s="11" t="s">
        <v>42</v>
      </c>
      <c r="B83" s="5" t="s">
        <v>2</v>
      </c>
      <c r="C83" s="5" t="s">
        <v>62</v>
      </c>
      <c r="D83" s="5"/>
      <c r="E83" s="5"/>
      <c r="F83" s="5"/>
      <c r="G83" s="5" t="s">
        <v>3</v>
      </c>
      <c r="H83" s="5"/>
      <c r="I83" s="5"/>
      <c r="J83" s="5"/>
      <c r="K83" s="12">
        <f>K84</f>
        <v>49194</v>
      </c>
      <c r="L83" s="13">
        <v>46925</v>
      </c>
      <c r="M83" s="13">
        <v>0</v>
      </c>
      <c r="N83" s="13">
        <v>46925</v>
      </c>
      <c r="O83" s="13">
        <v>0</v>
      </c>
      <c r="P83" s="13">
        <v>46925</v>
      </c>
      <c r="Q83" s="13">
        <v>0</v>
      </c>
      <c r="R83" s="13">
        <f t="shared" ref="R83:S86" si="6">R84</f>
        <v>49194</v>
      </c>
      <c r="S83" s="13">
        <f t="shared" si="6"/>
        <v>24353.58</v>
      </c>
      <c r="T83" s="27">
        <f t="shared" si="5"/>
        <v>49.505183558970614</v>
      </c>
    </row>
    <row r="84" spans="1:20" ht="15" customHeight="1" outlineLevel="2" x14ac:dyDescent="0.25">
      <c r="A84" s="11" t="s">
        <v>43</v>
      </c>
      <c r="B84" s="5" t="s">
        <v>2</v>
      </c>
      <c r="C84" s="5" t="s">
        <v>62</v>
      </c>
      <c r="D84" s="5" t="s">
        <v>54</v>
      </c>
      <c r="E84" s="5"/>
      <c r="F84" s="5"/>
      <c r="G84" s="5" t="s">
        <v>3</v>
      </c>
      <c r="H84" s="5"/>
      <c r="I84" s="5"/>
      <c r="J84" s="5"/>
      <c r="K84" s="12">
        <f>K85</f>
        <v>49194</v>
      </c>
      <c r="L84" s="13">
        <v>46925</v>
      </c>
      <c r="M84" s="13">
        <v>0</v>
      </c>
      <c r="N84" s="13">
        <v>46925</v>
      </c>
      <c r="O84" s="13">
        <v>0</v>
      </c>
      <c r="P84" s="13">
        <v>46925</v>
      </c>
      <c r="Q84" s="13">
        <v>0</v>
      </c>
      <c r="R84" s="13">
        <f t="shared" si="6"/>
        <v>49194</v>
      </c>
      <c r="S84" s="13">
        <f t="shared" si="6"/>
        <v>24353.58</v>
      </c>
      <c r="T84" s="27">
        <f t="shared" si="5"/>
        <v>49.505183558970614</v>
      </c>
    </row>
    <row r="85" spans="1:20" ht="27" customHeight="1" outlineLevel="3" x14ac:dyDescent="0.25">
      <c r="A85" s="11" t="s">
        <v>44</v>
      </c>
      <c r="B85" s="5" t="s">
        <v>2</v>
      </c>
      <c r="C85" s="5" t="s">
        <v>62</v>
      </c>
      <c r="D85" s="5" t="s">
        <v>54</v>
      </c>
      <c r="E85" s="5" t="s">
        <v>45</v>
      </c>
      <c r="F85" s="5"/>
      <c r="G85" s="5" t="s">
        <v>3</v>
      </c>
      <c r="H85" s="5"/>
      <c r="I85" s="5"/>
      <c r="J85" s="5"/>
      <c r="K85" s="12">
        <f>K86</f>
        <v>49194</v>
      </c>
      <c r="L85" s="13">
        <v>46925</v>
      </c>
      <c r="M85" s="13">
        <v>0</v>
      </c>
      <c r="N85" s="13">
        <v>46925</v>
      </c>
      <c r="O85" s="13">
        <v>0</v>
      </c>
      <c r="P85" s="13">
        <v>46925</v>
      </c>
      <c r="Q85" s="13">
        <v>0</v>
      </c>
      <c r="R85" s="13">
        <f t="shared" si="6"/>
        <v>49194</v>
      </c>
      <c r="S85" s="13">
        <f t="shared" si="6"/>
        <v>24353.58</v>
      </c>
      <c r="T85" s="27">
        <f t="shared" si="5"/>
        <v>49.505183558970614</v>
      </c>
    </row>
    <row r="86" spans="1:20" ht="31.5" customHeight="1" outlineLevel="4" x14ac:dyDescent="0.25">
      <c r="A86" s="14" t="s">
        <v>63</v>
      </c>
      <c r="B86" s="5" t="s">
        <v>2</v>
      </c>
      <c r="C86" s="5" t="s">
        <v>62</v>
      </c>
      <c r="D86" s="5" t="s">
        <v>54</v>
      </c>
      <c r="E86" s="5" t="s">
        <v>45</v>
      </c>
      <c r="F86" s="5" t="s">
        <v>64</v>
      </c>
      <c r="G86" s="5" t="s">
        <v>3</v>
      </c>
      <c r="H86" s="5"/>
      <c r="I86" s="5"/>
      <c r="J86" s="5"/>
      <c r="K86" s="12">
        <f>K87</f>
        <v>49194</v>
      </c>
      <c r="L86" s="13">
        <v>46925</v>
      </c>
      <c r="M86" s="13">
        <v>0</v>
      </c>
      <c r="N86" s="13">
        <v>46925</v>
      </c>
      <c r="O86" s="13">
        <v>0</v>
      </c>
      <c r="P86" s="13">
        <v>46925</v>
      </c>
      <c r="Q86" s="13">
        <v>0</v>
      </c>
      <c r="R86" s="13">
        <f t="shared" si="6"/>
        <v>49194</v>
      </c>
      <c r="S86" s="13">
        <f t="shared" si="6"/>
        <v>24353.58</v>
      </c>
      <c r="T86" s="27">
        <f t="shared" si="5"/>
        <v>49.505183558970614</v>
      </c>
    </row>
    <row r="87" spans="1:20" ht="28.5" customHeight="1" outlineLevel="5" x14ac:dyDescent="0.25">
      <c r="A87" s="11" t="s">
        <v>66</v>
      </c>
      <c r="B87" s="5" t="s">
        <v>2</v>
      </c>
      <c r="C87" s="5" t="s">
        <v>62</v>
      </c>
      <c r="D87" s="5" t="s">
        <v>54</v>
      </c>
      <c r="E87" s="5" t="s">
        <v>45</v>
      </c>
      <c r="F87" s="5" t="s">
        <v>65</v>
      </c>
      <c r="G87" s="5" t="s">
        <v>3</v>
      </c>
      <c r="H87" s="5"/>
      <c r="I87" s="5"/>
      <c r="J87" s="5"/>
      <c r="K87" s="12">
        <v>49194</v>
      </c>
      <c r="L87" s="13">
        <v>46925</v>
      </c>
      <c r="M87" s="13">
        <v>0</v>
      </c>
      <c r="N87" s="13">
        <v>46925</v>
      </c>
      <c r="O87" s="13">
        <v>0</v>
      </c>
      <c r="P87" s="13">
        <v>46925</v>
      </c>
      <c r="Q87" s="13">
        <v>0</v>
      </c>
      <c r="R87" s="13">
        <v>49194</v>
      </c>
      <c r="S87" s="13">
        <v>24353.58</v>
      </c>
      <c r="T87" s="27">
        <f t="shared" si="5"/>
        <v>49.505183558970614</v>
      </c>
    </row>
    <row r="88" spans="1:20" ht="12.75" customHeight="1" x14ac:dyDescent="0.25">
      <c r="A88" s="34" t="s">
        <v>46</v>
      </c>
      <c r="B88" s="35"/>
      <c r="C88" s="35"/>
      <c r="D88" s="35"/>
      <c r="E88" s="35"/>
      <c r="F88" s="35"/>
      <c r="G88" s="35"/>
      <c r="H88" s="8"/>
      <c r="I88" s="8"/>
      <c r="J88" s="8"/>
      <c r="K88" s="9">
        <f>K10</f>
        <v>2774736</v>
      </c>
      <c r="L88" s="10">
        <v>2441298.92</v>
      </c>
      <c r="M88" s="10">
        <v>0</v>
      </c>
      <c r="N88" s="10">
        <v>2441298.92</v>
      </c>
      <c r="O88" s="10">
        <v>0</v>
      </c>
      <c r="P88" s="10">
        <v>2441298.92</v>
      </c>
      <c r="Q88" s="10">
        <v>0</v>
      </c>
      <c r="R88" s="10">
        <f>R10</f>
        <v>5128859.24</v>
      </c>
      <c r="S88" s="10">
        <f>S83+S69+S56+S51+S44+S11</f>
        <v>1745889.8939999999</v>
      </c>
      <c r="T88" s="28">
        <f t="shared" si="5"/>
        <v>34.040511004548449</v>
      </c>
    </row>
    <row r="89" spans="1:20" ht="12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</row>
    <row r="90" spans="1:20" ht="15.2" customHeight="1" x14ac:dyDescent="0.25">
      <c r="A90" s="30"/>
      <c r="B90" s="31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23"/>
      <c r="S90" s="23"/>
      <c r="T90" s="23"/>
    </row>
  </sheetData>
  <mergeCells count="9">
    <mergeCell ref="A90:Q90"/>
    <mergeCell ref="A5:G5"/>
    <mergeCell ref="A88:G88"/>
    <mergeCell ref="A6:T7"/>
    <mergeCell ref="A1:T1"/>
    <mergeCell ref="A2:T2"/>
    <mergeCell ref="A3:T3"/>
    <mergeCell ref="A4:T4"/>
    <mergeCell ref="A8:T8"/>
  </mergeCells>
  <pageMargins left="0.78749999999999998" right="0.59027779999999996" top="0.59027779999999996" bottom="0.59027779999999996" header="0.39374999999999999" footer="0.51180550000000002"/>
  <pageSetup paperSize="9" scale="6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2455293_2WM0U4T8R&lt;/Code&gt;&#10;  &lt;ObjectCode&gt;SQUERY_ROSP_EXP&lt;/ObjectCode&gt;&#10;  &lt;DocName&gt;поселения&lt;/DocName&gt;&#10;  &lt;VariantName&gt;поселения&lt;/VariantName&gt;&#10;  &lt;VariantLink&gt;13412034&lt;/VariantLink&gt;&#10;  &lt;ReportLink&gt;126921&lt;/ReportLink&gt;&#10;  &lt;Note&gt;01.01.2018&#10;&lt;/Note&gt;&#10;  &lt;SilentMode&gt;false&lt;/SilentMode&gt;&#10;  &lt;DateInfo&gt;&#10;    &lt;string&gt;01.01.2018&lt;/string&gt;&#10;    &lt;string&gt;01.01.2018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8336A63F-DDF7-4E6E-B2D9-E767E1A69BE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SAHATCKAY\User</dc:creator>
  <cp:lastModifiedBy>Пользователь Windows</cp:lastModifiedBy>
  <cp:lastPrinted>2021-08-10T11:33:01Z</cp:lastPrinted>
  <dcterms:created xsi:type="dcterms:W3CDTF">2017-11-09T13:19:48Z</dcterms:created>
  <dcterms:modified xsi:type="dcterms:W3CDTF">2021-08-10T11:33:35Z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поселения</vt:lpwstr>
  </property>
  <property fmtid="{D5CDD505-2E9C-101B-9397-08002B2CF9AE}" pid="3" name="Версия клиента">
    <vt:lpwstr>17.3.11.11031</vt:lpwstr>
  </property>
  <property fmtid="{D5CDD505-2E9C-101B-9397-08002B2CF9AE}" pid="4" name="Версия базы">
    <vt:lpwstr>17.3.0.3526</vt:lpwstr>
  </property>
  <property fmtid="{D5CDD505-2E9C-101B-9397-08002B2CF9AE}" pid="5" name="Тип сервера">
    <vt:lpwstr>MSSQL</vt:lpwstr>
  </property>
  <property fmtid="{D5CDD505-2E9C-101B-9397-08002B2CF9AE}" pid="6" name="Сервер">
    <vt:lpwstr>server2008</vt:lpwstr>
  </property>
  <property fmtid="{D5CDD505-2E9C-101B-9397-08002B2CF9AE}" pid="7" name="База">
    <vt:lpwstr>budget_2018</vt:lpwstr>
  </property>
  <property fmtid="{D5CDD505-2E9C-101B-9397-08002B2CF9AE}" pid="8" name="Пользователь">
    <vt:lpwstr>sig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поселения</vt:lpwstr>
  </property>
  <property fmtid="{D5CDD505-2E9C-101B-9397-08002B2CF9AE}" pid="11" name="Код отчета">
    <vt:lpwstr>2455293_2WM0U4T8R</vt:lpwstr>
  </property>
</Properties>
</file>