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Решение о бюджете\"/>
    </mc:Choice>
  </mc:AlternateContent>
  <xr:revisionPtr revIDLastSave="0" documentId="13_ncr:1_{78DB7521-2D87-4E34-A398-6A2DC3F0D0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calcPr calcId="181029"/>
</workbook>
</file>

<file path=xl/calcChain.xml><?xml version="1.0" encoding="utf-8"?>
<calcChain xmlns="http://schemas.openxmlformats.org/spreadsheetml/2006/main">
  <c r="D10" i="1" l="1"/>
  <c r="E10" i="1"/>
  <c r="C10" i="1"/>
  <c r="D85" i="1"/>
  <c r="E85" i="1"/>
  <c r="C85" i="1"/>
  <c r="D40" i="1" l="1"/>
  <c r="E40" i="1"/>
  <c r="C40" i="1"/>
  <c r="C19" i="1"/>
  <c r="D19" i="1"/>
  <c r="D69" i="1"/>
  <c r="E69" i="1"/>
  <c r="C69" i="1"/>
  <c r="D95" i="1" l="1"/>
  <c r="C95" i="1"/>
  <c r="E95" i="1"/>
  <c r="D71" i="1" l="1"/>
  <c r="E71" i="1"/>
  <c r="C71" i="1"/>
  <c r="C109" i="1" l="1"/>
  <c r="C108" i="1" s="1"/>
  <c r="D46" i="1" l="1"/>
  <c r="E46" i="1"/>
  <c r="C46" i="1"/>
  <c r="D83" i="1" l="1"/>
  <c r="E83" i="1"/>
  <c r="C83" i="1"/>
  <c r="D79" i="1"/>
  <c r="E79" i="1"/>
  <c r="C79" i="1"/>
  <c r="D77" i="1"/>
  <c r="E77" i="1"/>
  <c r="C77" i="1"/>
  <c r="D75" i="1"/>
  <c r="E75" i="1"/>
  <c r="C75" i="1"/>
  <c r="D73" i="1"/>
  <c r="E73" i="1"/>
  <c r="C73" i="1"/>
  <c r="C21" i="1"/>
  <c r="D63" i="1"/>
  <c r="E63" i="1"/>
  <c r="C63" i="1"/>
  <c r="D65" i="1"/>
  <c r="E65" i="1"/>
  <c r="C65" i="1"/>
  <c r="D67" i="1"/>
  <c r="E67" i="1"/>
  <c r="C67" i="1"/>
  <c r="D81" i="1"/>
  <c r="E81" i="1"/>
  <c r="C81" i="1"/>
  <c r="E19" i="1"/>
  <c r="D21" i="1"/>
  <c r="E21" i="1"/>
  <c r="D23" i="1"/>
  <c r="E23" i="1"/>
  <c r="C23" i="1"/>
  <c r="D25" i="1"/>
  <c r="E25" i="1"/>
  <c r="C25" i="1"/>
  <c r="E92" i="1"/>
  <c r="E97" i="1"/>
  <c r="E94" i="1" s="1"/>
  <c r="E100" i="1"/>
  <c r="E102" i="1"/>
  <c r="E104" i="1"/>
  <c r="E106" i="1"/>
  <c r="E109" i="1"/>
  <c r="E108" i="1" s="1"/>
  <c r="E90" i="1"/>
  <c r="E58" i="1"/>
  <c r="E57" i="1" s="1"/>
  <c r="E55" i="1"/>
  <c r="E54" i="1" s="1"/>
  <c r="E51" i="1"/>
  <c r="E50" i="1" s="1"/>
  <c r="E49" i="1" s="1"/>
  <c r="E43" i="1"/>
  <c r="E42" i="1" s="1"/>
  <c r="E33" i="1"/>
  <c r="E32" i="1" s="1"/>
  <c r="E30" i="1"/>
  <c r="E28" i="1"/>
  <c r="E9" i="1"/>
  <c r="D43" i="1"/>
  <c r="D42" i="1" s="1"/>
  <c r="C43" i="1"/>
  <c r="C42" i="1" s="1"/>
  <c r="D106" i="1"/>
  <c r="C106" i="1"/>
  <c r="C28" i="1"/>
  <c r="E37" i="1"/>
  <c r="C104" i="1"/>
  <c r="C102" i="1"/>
  <c r="C100" i="1"/>
  <c r="C97" i="1"/>
  <c r="C94" i="1" s="1"/>
  <c r="C90" i="1"/>
  <c r="C92" i="1"/>
  <c r="C58" i="1"/>
  <c r="C57" i="1" s="1"/>
  <c r="C55" i="1"/>
  <c r="C54" i="1" s="1"/>
  <c r="C51" i="1"/>
  <c r="C50" i="1" s="1"/>
  <c r="C49" i="1" s="1"/>
  <c r="C37" i="1"/>
  <c r="C33" i="1"/>
  <c r="C32" i="1" s="1"/>
  <c r="C30" i="1"/>
  <c r="C9" i="1"/>
  <c r="D104" i="1"/>
  <c r="D55" i="1"/>
  <c r="D54" i="1" s="1"/>
  <c r="D58" i="1"/>
  <c r="D57" i="1" s="1"/>
  <c r="D51" i="1"/>
  <c r="D50" i="1" s="1"/>
  <c r="D49" i="1" s="1"/>
  <c r="D37" i="1"/>
  <c r="D33" i="1"/>
  <c r="D32" i="1" s="1"/>
  <c r="D30" i="1"/>
  <c r="D28" i="1"/>
  <c r="D9" i="1"/>
  <c r="D97" i="1"/>
  <c r="D94" i="1" s="1"/>
  <c r="D109" i="1"/>
  <c r="D108" i="1" s="1"/>
  <c r="D102" i="1"/>
  <c r="D100" i="1"/>
  <c r="D92" i="1"/>
  <c r="D90" i="1"/>
  <c r="C99" i="1" l="1"/>
  <c r="D99" i="1"/>
  <c r="E99" i="1"/>
  <c r="D62" i="1"/>
  <c r="D61" i="1" s="1"/>
  <c r="E62" i="1"/>
  <c r="E61" i="1" s="1"/>
  <c r="C62" i="1"/>
  <c r="C61" i="1" s="1"/>
  <c r="E27" i="1"/>
  <c r="D27" i="1"/>
  <c r="C27" i="1"/>
  <c r="D36" i="1"/>
  <c r="D35" i="1" s="1"/>
  <c r="C18" i="1"/>
  <c r="C17" i="1" s="1"/>
  <c r="C53" i="1"/>
  <c r="E89" i="1"/>
  <c r="D18" i="1"/>
  <c r="D17" i="1" s="1"/>
  <c r="E36" i="1"/>
  <c r="E35" i="1" s="1"/>
  <c r="C89" i="1"/>
  <c r="D89" i="1"/>
  <c r="E18" i="1"/>
  <c r="E17" i="1" s="1"/>
  <c r="C36" i="1"/>
  <c r="C35" i="1" s="1"/>
  <c r="D53" i="1"/>
  <c r="E53" i="1"/>
  <c r="C88" i="1" l="1"/>
  <c r="C87" i="1" s="1"/>
  <c r="E88" i="1"/>
  <c r="E87" i="1" s="1"/>
  <c r="D88" i="1"/>
  <c r="D87" i="1" s="1"/>
  <c r="D8" i="1"/>
  <c r="C8" i="1"/>
  <c r="E8" i="1"/>
  <c r="D111" i="1" l="1"/>
  <c r="E111" i="1"/>
  <c r="C111" i="1"/>
</calcChain>
</file>

<file path=xl/sharedStrings.xml><?xml version="1.0" encoding="utf-8"?>
<sst xmlns="http://schemas.openxmlformats.org/spreadsheetml/2006/main" count="218" uniqueCount="217">
  <si>
    <t>Наименование доходов</t>
  </si>
  <si>
    <t>1 00 00000 00 0000 000</t>
  </si>
  <si>
    <t>1 01 00000 00 0000 000</t>
  </si>
  <si>
    <t>НАЛОГИ НА ПРИБЫЛЬ, ДОХОДЫ</t>
  </si>
  <si>
    <t>1 01 02000 01 0000 110</t>
  </si>
  <si>
    <t>1 01 02020 01 0000 110</t>
  </si>
  <si>
    <t>1 05 00000 00 0000 000</t>
  </si>
  <si>
    <t>1 05 03000 01 0000 110</t>
  </si>
  <si>
    <t>Налог на доходы физических лиц</t>
  </si>
  <si>
    <t>Единый сельскохозяйственный налог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</si>
  <si>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</si>
  <si>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</si>
  <si>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</si>
  <si>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</si>
  <si>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</si>
  <si>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</si>
  <si>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1 11 05030 00 0000 120</t>
  </si>
  <si>
    <t>1 11 05035 05 0000 120</t>
  </si>
  <si>
    <t>1 16 00000 00 0000 000</t>
  </si>
  <si>
    <t>1 12 00000 00 0000 000</t>
  </si>
  <si>
    <t>1 11 05010 00 0000 120</t>
  </si>
  <si>
    <t>1 14 00000 00 0000 000</t>
  </si>
  <si>
    <t>1 01 02030 01 0000 110</t>
  </si>
  <si>
    <t>2 00 0000 00 0000 000</t>
  </si>
  <si>
    <t>2 02 00000 00 0000 000</t>
  </si>
  <si>
    <t>ИТОГО</t>
  </si>
  <si>
    <t>1 01 02010 01 0000 110</t>
  </si>
  <si>
    <t>1 13 00000 00 0000 000</t>
  </si>
  <si>
    <t>1 05 03010 01 0000 110</t>
  </si>
  <si>
    <t>1 12 01010 01 0000 120</t>
  </si>
  <si>
    <t>1 12 01030 01 0000 120</t>
  </si>
  <si>
    <t>1 12 01040 01 0000 120</t>
  </si>
  <si>
    <t>1 13 02000 00 0000 130</t>
  </si>
  <si>
    <t>1 05 04000 02 0000 110</t>
  </si>
  <si>
    <t>1 05 04020 02 0000 110</t>
  </si>
  <si>
    <t>НАЛОГОВЫЕ И НЕНАЛОГОВЫЕ ДОХОДЫ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</si>
  <si>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</si>
  <si>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</si>
  <si>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1 14 06000 00 0000 430</t>
  </si>
  <si>
    <t>1 14 06010 00 0000 430</t>
  </si>
  <si>
    <t>1 03 00000 00 0000 000</t>
  </si>
  <si>
    <t>1 03 02000 01 0000 110</t>
  </si>
  <si>
    <t>1 03 02230 01 0000 110</t>
  </si>
  <si>
    <t>1 03 02240 01 0000 110</t>
  </si>
  <si>
    <t>1 03 02250 01 0000 110</t>
  </si>
  <si>
    <t>1 03 02260 01 0000 110</t>
  </si>
  <si>
    <t>Приложение 1</t>
  </si>
  <si>
    <t>Прочие субсидии</t>
  </si>
  <si>
    <t>Прочие субсидии бюджетам муниципальных районов</t>
  </si>
  <si>
    <t>1 11 05013 13 0000 120</t>
  </si>
  <si>
    <t>1 14 02000 00 0000 000</t>
  </si>
  <si>
    <t>1 14 02050 05 0000 410</t>
  </si>
  <si>
    <t>1 14 02053 05 0000 410</t>
  </si>
  <si>
    <t>1 12 01000 01 0000 120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</si>
  <si>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</si>
  <si>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1 14 06013 13 0000 430</t>
  </si>
  <si>
    <t>1 11 05013 05 0000 120</t>
  </si>
  <si>
    <t>1 14 06013 05 0000 430</t>
  </si>
  <si>
    <t>1 12 01041 01 0000 120</t>
  </si>
  <si>
    <t>(рублей)</t>
  </si>
  <si>
    <t>1 03 02231 01 0000 110</t>
  </si>
  <si>
    <t>1 03 02241 01 0000 110</t>
  </si>
  <si>
    <t>1 03 02251 01 0000 110</t>
  </si>
  <si>
    <t>1 03 02261 01 0000 110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</si>
  <si>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</si>
  <si>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</si>
  <si>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</si>
  <si>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</si>
  <si>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</si>
  <si>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</si>
  <si>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</si>
  <si>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</si>
  <si>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</si>
  <si>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</si>
  <si>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</si>
  <si>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</si>
  <si>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</si>
  <si>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2 02 35082 00 0000 150</t>
  </si>
  <si>
    <t>2 02 35082 05 0000 150</t>
  </si>
  <si>
    <t>2 02 35120 00 0000 150</t>
  </si>
  <si>
    <t>2 02 35120 05 0000 150</t>
  </si>
  <si>
    <t>2 02 40014 00 0000 150</t>
  </si>
  <si>
    <t>2 02 40014 05 0000 150</t>
  </si>
  <si>
    <t>2 02 40000 00 0000 150</t>
  </si>
  <si>
    <t>1 16 01053 01 0000 140</t>
  </si>
  <si>
    <t>1 16 01063 01 0000 140</t>
  </si>
  <si>
    <t>1 16 01073 01 0000 140</t>
  </si>
  <si>
    <t>1 16 01203 01 0000 140</t>
  </si>
  <si>
    <t>1 13 02060 00 0000 130</t>
  </si>
  <si>
    <t>1 13 02065 05 0000 130</t>
  </si>
  <si>
    <t>﻿1 16 01000 01 0000 140</t>
  </si>
  <si>
    <t xml:space="preserve">﻿1 16 01050 01 0000 140
</t>
  </si>
  <si>
    <t xml:space="preserve">﻿1 16 01060 01 0000 140
</t>
  </si>
  <si>
    <t xml:space="preserve">﻿1 16 01070 01 0000 140
</t>
  </si>
  <si>
    <t>﻿1 16 01200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</si>
  <si>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</si>
  <si>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</si>
  <si>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</si>
  <si>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</si>
  <si>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</si>
  <si>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</si>
  <si>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</si>
  <si>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</si>
  <si>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1 16 01330 00 0000 140</t>
  </si>
  <si>
    <t>1 16 01333 01 0000 140</t>
  </si>
  <si>
    <t xml:space="preserve">к Решению районного Совета народных депутатов </t>
  </si>
  <si>
    <t>Код бюджетной классификации</t>
  </si>
  <si>
    <t>1 12 01042 01 0000 120</t>
  </si>
  <si>
    <t>2025 год</t>
  </si>
  <si>
    <t>1 16 01133 01 0000 140</t>
  </si>
  <si>
    <t>1 16 01130 01 0000 140</t>
  </si>
  <si>
    <t xml:space="preserve">2 02 25511 00 0000 150
</t>
  </si>
  <si>
    <t xml:space="preserve">2 02 25511 05 0000 150
</t>
  </si>
  <si>
    <t>2026 год</t>
  </si>
  <si>
    <t xml:space="preserve">﻿1 16 01080 01 0000 140
</t>
  </si>
  <si>
    <t>1 16 01083 01 0000 140</t>
  </si>
  <si>
    <t>1 01 02080 01 0000 110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</si>
  <si>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</si>
  <si>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</si>
  <si>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</si>
  <si>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</si>
  <si>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</si>
  <si>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</si>
  <si>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</si>
  <si>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</si>
  <si>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</si>
  <si>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</si>
  <si>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НАЛОГИ НА СОВОКУПНЫЙ ДОХОД
</t>
  </si>
  <si>
    <t xml:space="preserve">Государственная пошлина по делам, рассматриваемым в судах общей юрисдикции, мировыми судьями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</si>
  <si>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</si>
  <si>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</si>
  <si>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</si>
  <si>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</si>
  <si>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</si>
  <si>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</si>
  <si>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</si>
  <si>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</si>
  <si>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ПЛАТЕЖИ ПРИ ПОЛЬЗОВАНИИ ПРИРОДНЫМИ РЕСУРСАМИ
</t>
  </si>
  <si>
    <t xml:space="preserve">Плата за негативное воздействие на окружающую среду
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</si>
  <si>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</si>
  <si>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
</t>
  </si>
  <si>
    <t xml:space="preserve">Плата за размещение отходов производства и потребления
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</si>
  <si>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</si>
  <si>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</si>
  <si>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 xml:space="preserve">ДОХОДЫ ОТ ОКАЗАНИЯ ПЛАТНЫХ УСЛУГ И КОМПЕНСАЦИИ ЗАТРАТ ГОСУДАРСТВА
</t>
  </si>
  <si>
    <t xml:space="preserve">Доходы от компенсации затрат государства
</t>
  </si>
  <si>
    <t xml:space="preserve">﻿Доходы, поступающие в порядке возмещения расходов, понесенных в связи с эксплуатацией имущества
</t>
  </si>
  <si>
    <t xml:space="preserve">﻿Доходы,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</si>
  <si>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МАТЕРИАЛЬНЫХ И НЕМАТЕРИАЛЬНЫХ АКТИВОВ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</si>
  <si>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</si>
  <si>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</si>
  <si>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</si>
  <si>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</si>
  <si>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</si>
  <si>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</si>
  <si>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</si>
  <si>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ШТРАФЫ, САНКЦИИ, ВОЗМЕЩЕНИЕ УЩЕРБА
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</si>
  <si>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</si>
  <si>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</si>
  <si>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</si>
  <si>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</si>
  <si>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</si>
  <si>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</si>
  <si>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</si>
  <si>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</si>
  <si>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</si>
  <si>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</si>
  <si>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</si>
  <si>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</si>
  <si>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</si>
  <si>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</si>
  <si>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</si>
  <si>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</si>
  <si>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</si>
  <si>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</si>
  <si>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</si>
  <si>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</si>
  <si>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</si>
  <si>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</si>
  <si>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</si>
  <si>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БЕЗВОЗМЕЗДНЫЕ ПОСТУПЛЕНИЯ
</t>
  </si>
  <si>
    <t xml:space="preserve">БЕЗВОЗМЕЗДНЫЕ ПОСТУПЛЕНИЯ ОТ ДРУГИХ БЮДЖЕТОВ БЮДЖЕТНОЙ СИСТЕМЫ РОССИЙСКОЙ ФЕДЕРАЦИИ
</t>
  </si>
  <si>
    <t xml:space="preserve">Дотации бюджетам бюджетной системы Российской Федерации
 </t>
  </si>
  <si>
    <t xml:space="preserve">Дотации на выравнивание бюджетной обеспеченности
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</si>
  <si>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</si>
  <si>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</si>
  <si>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</si>
  <si>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</si>
  <si>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на проведение комплексных кадастровых работ
</t>
  </si>
  <si>
    <t xml:space="preserve">Субсидии бюджетам муниципальных районов на проведение комплексных кадастровых работ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</si>
  <si>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</si>
  <si>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</si>
  <si>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</si>
  <si>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</si>
  <si>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</si>
  <si>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</si>
  <si>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</si>
  <si>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</si>
  <si>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Иные межбюджетные трансферты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</si>
  <si>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</si>
  <si>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</si>
  <si>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"О бюджете Навлинского муниципального района Брянской области на 2025 год и на плановый период 2026 и 2027 годов"</t>
  </si>
  <si>
    <t xml:space="preserve">Доходы бюджета Навлинского муниципального района Брянской области на 2025 год и на плановый период 2026 и 2027 годов </t>
  </si>
  <si>
    <t>2027 год</t>
  </si>
  <si>
    <t>1 01 02130 01 0000 110</t>
  </si>
  <si>
    <t>1 01 02140 01 0000 110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</si>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</sst>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dd\.mm\.yyyy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94">
    <xf numFmtId="0" fontId="0" fillId="0" borderId="0"/>
    <xf numFmtId="0" fontId="11" fillId="0" borderId="4">
      <alignment horizontal="center" vertical="center" wrapText="1"/>
    </xf>
    <xf numFmtId="0" fontId="12" fillId="0" borderId="5">
      <alignment horizontal="left" wrapText="1" indent="2"/>
    </xf>
    <xf numFmtId="0" fontId="6" fillId="0" borderId="6">
      <alignment horizontal="left" wrapText="1" indent="2"/>
    </xf>
    <xf numFmtId="0" fontId="7" fillId="0" borderId="6">
      <alignment horizontal="left" wrapText="1" indent="2"/>
    </xf>
    <xf numFmtId="49" fontId="13" fillId="0" borderId="4">
      <alignment horizontal="center"/>
    </xf>
    <xf numFmtId="49" fontId="12" fillId="0" borderId="4">
      <alignment horizontal="center"/>
    </xf>
    <xf numFmtId="164" fontId="14" fillId="0" borderId="0" applyFont="0" applyFill="0" applyBorder="0" applyAlignment="0" applyProtection="0"/>
    <xf numFmtId="0" fontId="15" fillId="0" borderId="0"/>
    <xf numFmtId="0" fontId="16" fillId="0" borderId="0"/>
    <xf numFmtId="0" fontId="17" fillId="0" borderId="0">
      <alignment horizontal="center" wrapText="1"/>
    </xf>
    <xf numFmtId="0" fontId="18" fillId="0" borderId="7"/>
    <xf numFmtId="0" fontId="18" fillId="0" borderId="0"/>
    <xf numFmtId="0" fontId="19" fillId="0" borderId="0"/>
    <xf numFmtId="0" fontId="17" fillId="0" borderId="0">
      <alignment horizontal="left" wrapText="1"/>
    </xf>
    <xf numFmtId="0" fontId="20" fillId="0" borderId="0"/>
    <xf numFmtId="0" fontId="21" fillId="0" borderId="0"/>
    <xf numFmtId="0" fontId="18" fillId="0" borderId="8"/>
    <xf numFmtId="0" fontId="22" fillId="0" borderId="9">
      <alignment horizontal="center"/>
    </xf>
    <xf numFmtId="0" fontId="19" fillId="0" borderId="10"/>
    <xf numFmtId="0" fontId="22" fillId="0" borderId="0">
      <alignment horizontal="left"/>
    </xf>
    <xf numFmtId="0" fontId="23" fillId="0" borderId="0">
      <alignment horizontal="center" vertical="top"/>
    </xf>
    <xf numFmtId="49" fontId="24" fillId="0" borderId="11">
      <alignment horizontal="right"/>
    </xf>
    <xf numFmtId="49" fontId="19" fillId="0" borderId="12">
      <alignment horizontal="center"/>
    </xf>
    <xf numFmtId="0" fontId="19" fillId="0" borderId="13"/>
    <xf numFmtId="49" fontId="19" fillId="0" borderId="0"/>
    <xf numFmtId="49" fontId="22" fillId="0" borderId="0">
      <alignment horizontal="right"/>
    </xf>
    <xf numFmtId="0" fontId="22" fillId="0" borderId="0"/>
    <xf numFmtId="0" fontId="22" fillId="0" borderId="0">
      <alignment horizontal="center"/>
    </xf>
    <xf numFmtId="0" fontId="22" fillId="0" borderId="11">
      <alignment horizontal="right"/>
    </xf>
    <xf numFmtId="165" fontId="22" fillId="0" borderId="14">
      <alignment horizontal="center"/>
    </xf>
    <xf numFmtId="49" fontId="22" fillId="0" borderId="0"/>
    <xf numFmtId="0" fontId="22" fillId="0" borderId="0">
      <alignment horizontal="right"/>
    </xf>
    <xf numFmtId="0" fontId="22" fillId="0" borderId="15">
      <alignment horizontal="center"/>
    </xf>
    <xf numFmtId="0" fontId="22" fillId="0" borderId="7">
      <alignment wrapText="1"/>
    </xf>
    <xf numFmtId="49" fontId="22" fillId="0" borderId="16">
      <alignment horizontal="center"/>
    </xf>
    <xf numFmtId="0" fontId="22" fillId="0" borderId="17">
      <alignment wrapText="1"/>
    </xf>
    <xf numFmtId="49" fontId="22" fillId="0" borderId="14">
      <alignment horizontal="center"/>
    </xf>
    <xf numFmtId="0" fontId="22" fillId="0" borderId="18">
      <alignment horizontal="left"/>
    </xf>
    <xf numFmtId="49" fontId="22" fillId="0" borderId="18"/>
    <xf numFmtId="0" fontId="22" fillId="0" borderId="14">
      <alignment horizontal="center"/>
    </xf>
    <xf numFmtId="49" fontId="22" fillId="0" borderId="19">
      <alignment horizontal="center"/>
    </xf>
    <xf numFmtId="0" fontId="20" fillId="0" borderId="20"/>
    <xf numFmtId="49" fontId="22" fillId="0" borderId="4">
      <alignment horizontal="center" vertical="center" wrapText="1"/>
    </xf>
    <xf numFmtId="49" fontId="22" fillId="0" borderId="21">
      <alignment horizontal="center" vertical="center" wrapText="1"/>
    </xf>
    <xf numFmtId="49" fontId="22" fillId="0" borderId="22">
      <alignment horizontal="center" vertical="center" wrapText="1"/>
    </xf>
    <xf numFmtId="49" fontId="22" fillId="0" borderId="9">
      <alignment horizontal="center" vertical="center" wrapText="1"/>
    </xf>
    <xf numFmtId="0" fontId="22" fillId="0" borderId="23">
      <alignment horizontal="left" wrapText="1"/>
    </xf>
    <xf numFmtId="49" fontId="22" fillId="0" borderId="24">
      <alignment horizontal="center" wrapText="1"/>
    </xf>
    <xf numFmtId="49" fontId="22" fillId="0" borderId="25">
      <alignment horizontal="center"/>
    </xf>
    <xf numFmtId="4" fontId="22" fillId="0" borderId="4">
      <alignment horizontal="right"/>
    </xf>
    <xf numFmtId="4" fontId="22" fillId="0" borderId="5">
      <alignment horizontal="right"/>
    </xf>
    <xf numFmtId="0" fontId="22" fillId="0" borderId="26">
      <alignment horizontal="left" wrapText="1"/>
    </xf>
    <xf numFmtId="4" fontId="22" fillId="0" borderId="27">
      <alignment horizontal="right"/>
    </xf>
    <xf numFmtId="0" fontId="22" fillId="0" borderId="28">
      <alignment horizontal="left" wrapText="1" indent="1"/>
    </xf>
    <xf numFmtId="49" fontId="22" fillId="0" borderId="29">
      <alignment horizontal="center" wrapText="1"/>
    </xf>
    <xf numFmtId="49" fontId="22" fillId="0" borderId="30">
      <alignment horizontal="center"/>
    </xf>
    <xf numFmtId="0" fontId="22" fillId="0" borderId="31">
      <alignment horizontal="left" wrapText="1" indent="1"/>
    </xf>
    <xf numFmtId="49" fontId="22" fillId="0" borderId="32">
      <alignment horizontal="center"/>
    </xf>
    <xf numFmtId="49" fontId="22" fillId="0" borderId="10">
      <alignment horizontal="center"/>
    </xf>
    <xf numFmtId="49" fontId="22" fillId="0" borderId="0">
      <alignment horizontal="center"/>
    </xf>
    <xf numFmtId="0" fontId="22" fillId="0" borderId="5">
      <alignment horizontal="left" wrapText="1" indent="2"/>
    </xf>
    <xf numFmtId="49" fontId="22" fillId="0" borderId="33">
      <alignment horizontal="center"/>
    </xf>
    <xf numFmtId="49" fontId="22" fillId="0" borderId="4">
      <alignment horizontal="center"/>
    </xf>
    <xf numFmtId="0" fontId="22" fillId="0" borderId="34">
      <alignment horizontal="left" wrapText="1" indent="2"/>
    </xf>
    <xf numFmtId="0" fontId="22" fillId="0" borderId="20"/>
    <xf numFmtId="0" fontId="22" fillId="3" borderId="20"/>
    <xf numFmtId="0" fontId="22" fillId="3" borderId="0"/>
    <xf numFmtId="0" fontId="22" fillId="0" borderId="0">
      <alignment horizontal="left" wrapText="1"/>
    </xf>
    <xf numFmtId="49" fontId="22" fillId="0" borderId="0">
      <alignment horizontal="center" wrapText="1"/>
    </xf>
    <xf numFmtId="0" fontId="22" fillId="0" borderId="7">
      <alignment horizontal="left"/>
    </xf>
    <xf numFmtId="49" fontId="22" fillId="0" borderId="7"/>
    <xf numFmtId="0" fontId="22" fillId="0" borderId="7"/>
    <xf numFmtId="0" fontId="22" fillId="0" borderId="35">
      <alignment horizontal="left" wrapText="1"/>
    </xf>
    <xf numFmtId="49" fontId="22" fillId="0" borderId="25">
      <alignment horizontal="center" wrapText="1"/>
    </xf>
    <xf numFmtId="4" fontId="22" fillId="0" borderId="22">
      <alignment horizontal="right"/>
    </xf>
    <xf numFmtId="4" fontId="22" fillId="0" borderId="36">
      <alignment horizontal="right"/>
    </xf>
    <xf numFmtId="0" fontId="22" fillId="0" borderId="37">
      <alignment horizontal="left" wrapText="1"/>
    </xf>
    <xf numFmtId="49" fontId="22" fillId="0" borderId="33">
      <alignment horizontal="center" wrapText="1"/>
    </xf>
    <xf numFmtId="49" fontId="22" fillId="0" borderId="5">
      <alignment horizontal="center"/>
    </xf>
    <xf numFmtId="0" fontId="22" fillId="0" borderId="17"/>
    <xf numFmtId="0" fontId="22" fillId="0" borderId="38"/>
    <xf numFmtId="0" fontId="16" fillId="0" borderId="34">
      <alignment horizontal="left" wrapText="1"/>
    </xf>
    <xf numFmtId="0" fontId="22" fillId="0" borderId="39">
      <alignment horizontal="center" wrapText="1"/>
    </xf>
    <xf numFmtId="49" fontId="22" fillId="0" borderId="40">
      <alignment horizontal="center" wrapText="1"/>
    </xf>
    <xf numFmtId="4" fontId="22" fillId="0" borderId="25">
      <alignment horizontal="right"/>
    </xf>
    <xf numFmtId="4" fontId="22" fillId="0" borderId="41">
      <alignment horizontal="right"/>
    </xf>
    <xf numFmtId="0" fontId="16" fillId="0" borderId="14">
      <alignment horizontal="left" wrapText="1"/>
    </xf>
    <xf numFmtId="0" fontId="19" fillId="0" borderId="20"/>
    <xf numFmtId="0" fontId="22" fillId="0" borderId="0">
      <alignment horizontal="center" wrapText="1"/>
    </xf>
    <xf numFmtId="0" fontId="16" fillId="0" borderId="0">
      <alignment horizontal="center"/>
    </xf>
    <xf numFmtId="0" fontId="16" fillId="0" borderId="7"/>
    <xf numFmtId="49" fontId="22" fillId="0" borderId="7">
      <alignment horizontal="left"/>
    </xf>
    <xf numFmtId="49" fontId="22" fillId="0" borderId="22">
      <alignment horizontal="center"/>
    </xf>
    <xf numFmtId="0" fontId="22" fillId="0" borderId="28">
      <alignment horizontal="left" wrapText="1"/>
    </xf>
    <xf numFmtId="49" fontId="22" fillId="0" borderId="42">
      <alignment horizontal="center"/>
    </xf>
    <xf numFmtId="0" fontId="22" fillId="0" borderId="31">
      <alignment horizontal="left" wrapText="1"/>
    </xf>
    <xf numFmtId="0" fontId="19" fillId="0" borderId="30"/>
    <xf numFmtId="0" fontId="19" fillId="0" borderId="42"/>
    <xf numFmtId="0" fontId="22" fillId="0" borderId="35">
      <alignment horizontal="left" wrapText="1" indent="1"/>
    </xf>
    <xf numFmtId="49" fontId="22" fillId="0" borderId="43">
      <alignment horizontal="center" wrapText="1"/>
    </xf>
    <xf numFmtId="0" fontId="22" fillId="0" borderId="37">
      <alignment horizontal="left" wrapText="1" indent="1"/>
    </xf>
    <xf numFmtId="0" fontId="22" fillId="0" borderId="28">
      <alignment horizontal="left" wrapText="1" indent="2"/>
    </xf>
    <xf numFmtId="0" fontId="22" fillId="0" borderId="31">
      <alignment horizontal="left" wrapText="1" indent="2"/>
    </xf>
    <xf numFmtId="49" fontId="22" fillId="0" borderId="43">
      <alignment horizontal="center"/>
    </xf>
    <xf numFmtId="0" fontId="19" fillId="0" borderId="18"/>
    <xf numFmtId="0" fontId="19" fillId="0" borderId="7"/>
    <xf numFmtId="0" fontId="16" fillId="0" borderId="21">
      <alignment horizontal="center" vertical="center" textRotation="90" wrapText="1"/>
    </xf>
    <xf numFmtId="0" fontId="22" fillId="0" borderId="4">
      <alignment horizontal="center" vertical="top" wrapText="1"/>
    </xf>
    <xf numFmtId="0" fontId="22" fillId="0" borderId="30">
      <alignment horizontal="center" vertical="top"/>
    </xf>
    <xf numFmtId="0" fontId="22" fillId="0" borderId="4">
      <alignment horizontal="center" vertical="top"/>
    </xf>
    <xf numFmtId="49" fontId="22" fillId="0" borderId="4">
      <alignment horizontal="center" vertical="top" wrapText="1"/>
    </xf>
    <xf numFmtId="0" fontId="16" fillId="0" borderId="6"/>
    <xf numFmtId="49" fontId="16" fillId="0" borderId="24">
      <alignment horizontal="center"/>
    </xf>
    <xf numFmtId="0" fontId="20" fillId="0" borderId="13"/>
    <xf numFmtId="49" fontId="25" fillId="0" borderId="44">
      <alignment horizontal="left" vertical="center" wrapText="1"/>
    </xf>
    <xf numFmtId="49" fontId="16" fillId="0" borderId="33">
      <alignment horizontal="center" vertical="center" wrapText="1"/>
    </xf>
    <xf numFmtId="49" fontId="22" fillId="0" borderId="45">
      <alignment horizontal="left" vertical="center" wrapText="1" indent="2"/>
    </xf>
    <xf numFmtId="49" fontId="22" fillId="0" borderId="29">
      <alignment horizontal="center" vertical="center" wrapText="1"/>
    </xf>
    <xf numFmtId="0" fontId="22" fillId="0" borderId="30"/>
    <xf numFmtId="4" fontId="22" fillId="0" borderId="30">
      <alignment horizontal="right"/>
    </xf>
    <xf numFmtId="4" fontId="22" fillId="0" borderId="42">
      <alignment horizontal="right"/>
    </xf>
    <xf numFmtId="49" fontId="22" fillId="0" borderId="46">
      <alignment horizontal="left" vertical="center" wrapText="1" indent="3"/>
    </xf>
    <xf numFmtId="49" fontId="22" fillId="0" borderId="43">
      <alignment horizontal="center" vertical="center" wrapText="1"/>
    </xf>
    <xf numFmtId="49" fontId="22" fillId="0" borderId="44">
      <alignment horizontal="left" vertical="center" wrapText="1" indent="3"/>
    </xf>
    <xf numFmtId="49" fontId="22" fillId="0" borderId="33">
      <alignment horizontal="center" vertical="center" wrapText="1"/>
    </xf>
    <xf numFmtId="49" fontId="22" fillId="0" borderId="47">
      <alignment horizontal="left" vertical="center" wrapText="1" indent="3"/>
    </xf>
    <xf numFmtId="0" fontId="25" fillId="0" borderId="6">
      <alignment horizontal="left" vertical="center" wrapText="1"/>
    </xf>
    <xf numFmtId="49" fontId="22" fillId="0" borderId="48">
      <alignment horizontal="center" vertical="center" wrapText="1"/>
    </xf>
    <xf numFmtId="4" fontId="22" fillId="0" borderId="9">
      <alignment horizontal="right"/>
    </xf>
    <xf numFmtId="4" fontId="22" fillId="0" borderId="49">
      <alignment horizontal="right"/>
    </xf>
    <xf numFmtId="0" fontId="16" fillId="0" borderId="18">
      <alignment horizontal="center" vertical="center" textRotation="90" wrapText="1"/>
    </xf>
    <xf numFmtId="49" fontId="22" fillId="0" borderId="18">
      <alignment horizontal="left" vertical="center" wrapText="1" indent="3"/>
    </xf>
    <xf numFmtId="49" fontId="22" fillId="0" borderId="20">
      <alignment horizontal="center" vertical="center" wrapText="1"/>
    </xf>
    <xf numFmtId="4" fontId="22" fillId="0" borderId="20">
      <alignment horizontal="right"/>
    </xf>
    <xf numFmtId="0" fontId="22" fillId="0" borderId="0">
      <alignment vertical="center"/>
    </xf>
    <xf numFmtId="49" fontId="22" fillId="0" borderId="0">
      <alignment horizontal="left" vertical="center" wrapText="1" indent="3"/>
    </xf>
    <xf numFmtId="49" fontId="22" fillId="0" borderId="0">
      <alignment horizontal="center" vertical="center" wrapText="1"/>
    </xf>
    <xf numFmtId="4" fontId="22" fillId="0" borderId="0">
      <alignment horizontal="right" shrinkToFit="1"/>
    </xf>
    <xf numFmtId="0" fontId="16" fillId="0" borderId="7">
      <alignment horizontal="center" vertical="center" textRotation="90" wrapText="1"/>
    </xf>
    <xf numFmtId="49" fontId="22" fillId="0" borderId="7">
      <alignment horizontal="left" vertical="center" wrapText="1" indent="3"/>
    </xf>
    <xf numFmtId="49" fontId="22" fillId="0" borderId="7">
      <alignment horizontal="center" vertical="center" wrapText="1"/>
    </xf>
    <xf numFmtId="4" fontId="22" fillId="0" borderId="7">
      <alignment horizontal="right"/>
    </xf>
    <xf numFmtId="49" fontId="22" fillId="0" borderId="30">
      <alignment horizontal="center" vertical="center" wrapText="1"/>
    </xf>
    <xf numFmtId="0" fontId="25" fillId="0" borderId="50">
      <alignment horizontal="left" vertical="center" wrapText="1"/>
    </xf>
    <xf numFmtId="49" fontId="16" fillId="0" borderId="24">
      <alignment horizontal="center" vertical="center" wrapText="1"/>
    </xf>
    <xf numFmtId="4" fontId="22" fillId="0" borderId="51">
      <alignment horizontal="right"/>
    </xf>
    <xf numFmtId="49" fontId="22" fillId="0" borderId="52">
      <alignment horizontal="left" vertical="center" wrapText="1" indent="2"/>
    </xf>
    <xf numFmtId="0" fontId="22" fillId="0" borderId="32"/>
    <xf numFmtId="0" fontId="22" fillId="0" borderId="5"/>
    <xf numFmtId="49" fontId="22" fillId="0" borderId="53">
      <alignment horizontal="left" vertical="center" wrapText="1" indent="3"/>
    </xf>
    <xf numFmtId="4" fontId="22" fillId="0" borderId="54">
      <alignment horizontal="right"/>
    </xf>
    <xf numFmtId="49" fontId="22" fillId="0" borderId="55">
      <alignment horizontal="left" vertical="center" wrapText="1" indent="3"/>
    </xf>
    <xf numFmtId="49" fontId="22" fillId="0" borderId="56">
      <alignment horizontal="left" vertical="center" wrapText="1" indent="3"/>
    </xf>
    <xf numFmtId="49" fontId="22" fillId="0" borderId="57">
      <alignment horizontal="center" vertical="center" wrapText="1"/>
    </xf>
    <xf numFmtId="4" fontId="22" fillId="0" borderId="58">
      <alignment horizontal="right"/>
    </xf>
    <xf numFmtId="0" fontId="16" fillId="0" borderId="18">
      <alignment horizontal="center" vertical="center" textRotation="90"/>
    </xf>
    <xf numFmtId="4" fontId="22" fillId="0" borderId="0">
      <alignment horizontal="right"/>
    </xf>
    <xf numFmtId="0" fontId="16" fillId="0" borderId="7">
      <alignment horizontal="center" vertical="center" textRotation="90"/>
    </xf>
    <xf numFmtId="0" fontId="16" fillId="0" borderId="21">
      <alignment horizontal="center" vertical="center" textRotation="90"/>
    </xf>
    <xf numFmtId="0" fontId="22" fillId="0" borderId="42"/>
    <xf numFmtId="49" fontId="22" fillId="0" borderId="59">
      <alignment horizontal="center" vertical="center" wrapText="1"/>
    </xf>
    <xf numFmtId="0" fontId="22" fillId="0" borderId="60"/>
    <xf numFmtId="0" fontId="22" fillId="0" borderId="61"/>
    <xf numFmtId="0" fontId="16" fillId="0" borderId="4">
      <alignment horizontal="center" vertical="center" textRotation="90"/>
    </xf>
    <xf numFmtId="49" fontId="25" fillId="0" borderId="50">
      <alignment horizontal="left" vertical="center" wrapText="1"/>
    </xf>
    <xf numFmtId="0" fontId="16" fillId="0" borderId="43">
      <alignment horizontal="center" vertical="center"/>
    </xf>
    <xf numFmtId="0" fontId="22" fillId="0" borderId="29">
      <alignment horizontal="center" vertical="center"/>
    </xf>
    <xf numFmtId="0" fontId="22" fillId="0" borderId="43">
      <alignment horizontal="center" vertical="center"/>
    </xf>
    <xf numFmtId="0" fontId="22" fillId="0" borderId="33">
      <alignment horizontal="center" vertical="center"/>
    </xf>
    <xf numFmtId="0" fontId="22" fillId="0" borderId="48">
      <alignment horizontal="center" vertical="center"/>
    </xf>
    <xf numFmtId="0" fontId="16" fillId="0" borderId="24">
      <alignment horizontal="center" vertical="center"/>
    </xf>
    <xf numFmtId="49" fontId="16" fillId="0" borderId="33">
      <alignment horizontal="center" vertical="center"/>
    </xf>
    <xf numFmtId="49" fontId="22" fillId="0" borderId="59">
      <alignment horizontal="center" vertical="center"/>
    </xf>
    <xf numFmtId="49" fontId="22" fillId="0" borderId="43">
      <alignment horizontal="center" vertical="center"/>
    </xf>
    <xf numFmtId="49" fontId="22" fillId="0" borderId="33">
      <alignment horizontal="center" vertical="center"/>
    </xf>
    <xf numFmtId="49" fontId="22" fillId="0" borderId="48">
      <alignment horizontal="center" vertical="center"/>
    </xf>
    <xf numFmtId="49" fontId="22" fillId="0" borderId="7">
      <alignment horizontal="center" wrapText="1"/>
    </xf>
    <xf numFmtId="0" fontId="22" fillId="0" borderId="7">
      <alignment horizontal="center"/>
    </xf>
    <xf numFmtId="49" fontId="22" fillId="0" borderId="0">
      <alignment horizontal="left"/>
    </xf>
    <xf numFmtId="0" fontId="22" fillId="0" borderId="18">
      <alignment horizontal="center"/>
    </xf>
    <xf numFmtId="49" fontId="22" fillId="0" borderId="18">
      <alignment horizontal="center"/>
    </xf>
    <xf numFmtId="0" fontId="26" fillId="0" borderId="7">
      <alignment wrapText="1"/>
    </xf>
    <xf numFmtId="0" fontId="27" fillId="0" borderId="7"/>
    <xf numFmtId="0" fontId="26" fillId="0" borderId="4">
      <alignment wrapText="1"/>
    </xf>
    <xf numFmtId="0" fontId="26" fillId="0" borderId="18">
      <alignment wrapText="1"/>
    </xf>
    <xf numFmtId="0" fontId="27" fillId="0" borderId="18"/>
    <xf numFmtId="0" fontId="15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19" fillId="4" borderId="0"/>
    <xf numFmtId="0" fontId="20" fillId="0" borderId="0"/>
  </cellStyleXfs>
  <cellXfs count="4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vertical="top"/>
    </xf>
    <xf numFmtId="0" fontId="4" fillId="0" borderId="0" xfId="0" applyFont="1"/>
    <xf numFmtId="0" fontId="2" fillId="0" borderId="2" xfId="0" applyFont="1" applyBorder="1" applyAlignment="1">
      <alignment horizontal="justify" vertical="top" wrapText="1"/>
    </xf>
    <xf numFmtId="0" fontId="5" fillId="0" borderId="0" xfId="0" applyFont="1"/>
    <xf numFmtId="0" fontId="2" fillId="0" borderId="2" xfId="0" applyFont="1" applyBorder="1" applyAlignment="1">
      <alignment horizontal="justify" vertical="top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vertical="top" wrapText="1"/>
    </xf>
    <xf numFmtId="4" fontId="1" fillId="0" borderId="0" xfId="0" applyNumberFormat="1" applyFont="1"/>
    <xf numFmtId="0" fontId="9" fillId="2" borderId="2" xfId="0" applyFont="1" applyFill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Border="1" applyAlignment="1">
      <alignment vertical="top"/>
    </xf>
    <xf numFmtId="4" fontId="2" fillId="0" borderId="2" xfId="0" applyNumberFormat="1" applyFont="1" applyBorder="1" applyAlignment="1">
      <alignment horizontal="right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" fontId="2" fillId="2" borderId="2" xfId="0" applyNumberFormat="1" applyFont="1" applyFill="1" applyBorder="1" applyAlignment="1">
      <alignment vertical="top"/>
    </xf>
    <xf numFmtId="4" fontId="2" fillId="2" borderId="2" xfId="0" applyNumberFormat="1" applyFont="1" applyFill="1" applyBorder="1" applyAlignment="1">
      <alignment horizontal="right" vertical="top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2" borderId="3" xfId="0" applyNumberFormat="1" applyFont="1" applyFill="1" applyBorder="1" applyAlignment="1">
      <alignment horizontal="right" vertical="top"/>
    </xf>
    <xf numFmtId="4" fontId="2" fillId="2" borderId="3" xfId="0" applyNumberFormat="1" applyFont="1" applyFill="1" applyBorder="1" applyAlignment="1">
      <alignment vertical="top"/>
    </xf>
    <xf numFmtId="0" fontId="9" fillId="2" borderId="2" xfId="0" applyFont="1" applyFill="1" applyBorder="1" applyAlignment="1">
      <alignment vertical="top" wrapText="1"/>
    </xf>
    <xf numFmtId="4" fontId="9" fillId="2" borderId="2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1" xfId="0" applyFont="1" applyBorder="1" applyAlignment="1">
      <alignment horizontal="center" vertical="justify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vertical="top"/>
    </xf>
    <xf numFmtId="2" fontId="2" fillId="0" borderId="0" xfId="0" applyNumberFormat="1" applyFont="1"/>
    <xf numFmtId="4" fontId="0" fillId="0" borderId="0" xfId="0" applyNumberFormat="1"/>
    <xf numFmtId="0" fontId="1" fillId="2" borderId="0" xfId="0" applyFont="1" applyFill="1"/>
    <xf numFmtId="0" fontId="2" fillId="0" borderId="0" xfId="0" applyFont="1" applyAlignment="1">
      <alignment horizontal="right" vertical="top"/>
    </xf>
    <xf numFmtId="0" fontId="10" fillId="0" borderId="0" xfId="0" applyFont="1" applyAlignment="1">
      <alignment horizontal="center" vertical="justify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/>
    </xf>
  </cellXfs>
  <cellStyles count="194">
    <cellStyle name="br" xfId="189" xr:uid="{7FC301C4-8936-42EB-AB41-5F6D55D6D0CE}"/>
    <cellStyle name="col" xfId="188" xr:uid="{54AB34E5-A3CF-4471-B7B6-E1D6C0BE25D6}"/>
    <cellStyle name="style0" xfId="190" xr:uid="{D1A38189-BBC8-4FBE-841E-2EFEF0E2D428}"/>
    <cellStyle name="td" xfId="191" xr:uid="{E49544C1-FA73-438E-9019-B5FFC442E61B}"/>
    <cellStyle name="tr" xfId="187" xr:uid="{326FEAB5-690E-4EB6-ACFB-DEC94470DEEF}"/>
    <cellStyle name="xl100" xfId="72" xr:uid="{6FAE773C-5D80-4CFC-8AFE-FB0E6E8CB85A}"/>
    <cellStyle name="xl101" xfId="77" xr:uid="{95470494-9A99-4EA8-8566-DDAFBA00AC53}"/>
    <cellStyle name="xl102" xfId="87" xr:uid="{6C4A0C52-BAAB-48D3-8DE5-1F0EFD43C406}"/>
    <cellStyle name="xl103" xfId="91" xr:uid="{309300D9-E2C4-46F7-8E50-86CA92154669}"/>
    <cellStyle name="xl104" xfId="99" xr:uid="{11A95277-1716-4461-B180-DD87C73B8049}"/>
    <cellStyle name="xl105" xfId="94" xr:uid="{8B9ACFF9-45C2-4455-92D4-B0A218AF6C7F}"/>
    <cellStyle name="xl106" xfId="102" xr:uid="{938241B7-DB03-4F22-93C7-39AE1591B936}"/>
    <cellStyle name="xl107" xfId="105" xr:uid="{49ACDB99-F532-400B-9347-8071FC44F5A8}"/>
    <cellStyle name="xl108" xfId="89" xr:uid="{B169EC63-962A-469B-8E85-A9B0B947E817}"/>
    <cellStyle name="xl109" xfId="92" xr:uid="{4C7D073A-2DE3-41FB-A099-FF185F50E693}"/>
    <cellStyle name="xl110" xfId="100" xr:uid="{5C90FE88-52D3-4E30-B570-05E350B640C4}"/>
    <cellStyle name="xl111" xfId="104" xr:uid="{4F355282-ED15-470B-8C83-5874B60B4423}"/>
    <cellStyle name="xl112" xfId="90" xr:uid="{53D8E6CD-7976-4902-8215-CB3FE934D2E5}"/>
    <cellStyle name="xl113" xfId="93" xr:uid="{03E6DBA5-323A-4469-A3F9-A56206568381}"/>
    <cellStyle name="xl114" xfId="95" xr:uid="{995403C0-6EA7-4C3B-9C64-94D0350106F4}"/>
    <cellStyle name="xl115" xfId="101" xr:uid="{9DC170AF-A047-4D7A-A47B-6451567E672A}"/>
    <cellStyle name="xl116" xfId="96" xr:uid="{90C7658F-1422-4DE1-B0F6-506CC26A4D67}"/>
    <cellStyle name="xl117" xfId="103" xr:uid="{31BAEF0B-5B57-4EC4-A272-0A85C79E3CE1}"/>
    <cellStyle name="xl118" xfId="97" xr:uid="{9AD57AED-A716-4F75-96E3-A0EC1254C607}"/>
    <cellStyle name="xl119" xfId="98" xr:uid="{5FE4D646-9BF2-4A1B-B993-3CEEE855CD35}"/>
    <cellStyle name="xl120" xfId="107" xr:uid="{7D45B26C-0C9C-4CD4-8492-5F90889396F8}"/>
    <cellStyle name="xl121" xfId="131" xr:uid="{EC6E58F7-09AB-43C1-96A5-422F17BFEE6F}"/>
    <cellStyle name="xl122" xfId="135" xr:uid="{49D75A14-AB71-4485-AC4A-1D871D327ABD}"/>
    <cellStyle name="xl123" xfId="139" xr:uid="{123E45BA-89E5-4A67-ABBC-B48D1B426DCE}"/>
    <cellStyle name="xl124" xfId="156" xr:uid="{E64F89A7-B283-4E48-8A82-43CBFFECB8DC}"/>
    <cellStyle name="xl125" xfId="158" xr:uid="{859882B6-B3FF-4469-92AB-CD87964BD042}"/>
    <cellStyle name="xl126" xfId="159" xr:uid="{411F3918-68D4-4BEA-8386-A9FBD6919058}"/>
    <cellStyle name="xl127" xfId="106" xr:uid="{C4AD46BC-68CE-4B8F-89A8-C43E7FED564D}"/>
    <cellStyle name="xl128" xfId="164" xr:uid="{8D137934-CE57-41EB-B5E3-D414DA96ACA1}"/>
    <cellStyle name="xl129" xfId="182" xr:uid="{E87333A6-3469-4F5F-AD36-1BCFF639A167}"/>
    <cellStyle name="xl130" xfId="185" xr:uid="{3E7B69F8-608B-4878-8A4F-1C97DEDCA85F}"/>
    <cellStyle name="xl131" xfId="108" xr:uid="{82E31550-FF41-4EA7-AA0C-B52A1E522C56}"/>
    <cellStyle name="xl132" xfId="112" xr:uid="{53603FC9-58D2-4236-9028-32F20166CC21}"/>
    <cellStyle name="xl133" xfId="115" xr:uid="{496D4CFB-12AB-439C-A8BD-E98B7BA4991A}"/>
    <cellStyle name="xl134" xfId="117" xr:uid="{4E0DE089-F9D4-493C-B1BB-7E4F91EE84C3}"/>
    <cellStyle name="xl135" xfId="122" xr:uid="{868F5D55-7489-48F0-B2EC-B9BE7C24C49A}"/>
    <cellStyle name="xl136" xfId="124" xr:uid="{3D2D4956-6033-4471-86E4-9FAD94F83D7A}"/>
    <cellStyle name="xl137" xfId="126" xr:uid="{D5E7AA88-1F3E-41DF-A14D-16356F8BA036}"/>
    <cellStyle name="xl138" xfId="127" xr:uid="{423DEF32-3E6B-4BBA-8F13-017B8CEB9061}"/>
    <cellStyle name="xl139" xfId="132" xr:uid="{4849A86F-F91F-46B7-AA82-310D1EA2E1DB}"/>
    <cellStyle name="xl140" xfId="136" xr:uid="{F6CBF398-F741-438B-802D-5C4CBF9812BF}"/>
    <cellStyle name="xl141" xfId="140" xr:uid="{2A385F19-ED41-4F20-B6A2-7F1FD86FD646}"/>
    <cellStyle name="xl142" xfId="144" xr:uid="{B13F1736-C092-4EEE-BD36-1B17D2DC0F35}"/>
    <cellStyle name="xl143" xfId="147" xr:uid="{758DD836-452D-456F-8EC4-5DDD73ECA186}"/>
    <cellStyle name="xl144" xfId="150" xr:uid="{55430718-C8A9-4AF8-A17F-FCF9974F9E62}"/>
    <cellStyle name="xl145" xfId="152" xr:uid="{F2E3C45D-8786-4B5F-B3AB-6D30767AA734}"/>
    <cellStyle name="xl146" xfId="153" xr:uid="{6C667482-0842-4C82-A7D2-A899F4262C49}"/>
    <cellStyle name="xl147" xfId="165" xr:uid="{EE9A6750-7E97-4770-869E-CC7314E3CA4A}"/>
    <cellStyle name="xl148" xfId="113" xr:uid="{1BB64A9C-9A0E-43BD-87A6-F18F8A922614}"/>
    <cellStyle name="xl149" xfId="116" xr:uid="{13774D67-7725-4A43-B854-3CB4D0C93A4A}"/>
    <cellStyle name="xl150" xfId="118" xr:uid="{4EDC5C8F-CB1D-48A3-BADB-3F250D16808C}"/>
    <cellStyle name="xl151" xfId="123" xr:uid="{80ABFE1C-6A3F-432D-BEF9-933D09ED663F}"/>
    <cellStyle name="xl152" xfId="125" xr:uid="{FC82A8AB-8C1E-4339-A4AF-928773AC9E13}"/>
    <cellStyle name="xl153" xfId="128" xr:uid="{056C4EA6-D9E4-41BC-9D1B-EA3DE146FC51}"/>
    <cellStyle name="xl154" xfId="133" xr:uid="{297976CA-F2F2-4FB9-A8F2-469D8157A305}"/>
    <cellStyle name="xl155" xfId="137" xr:uid="{29AB26CD-A0DB-474B-B66D-CC8703D97381}"/>
    <cellStyle name="xl156" xfId="141" xr:uid="{EF37E366-7C5C-4F22-A5BB-058E27EDA15D}"/>
    <cellStyle name="xl157" xfId="143" xr:uid="{446EA508-986B-4B9F-BBC5-E5049F551B8A}"/>
    <cellStyle name="xl158" xfId="145" xr:uid="{08EB61AB-09CC-4628-AC1C-55FE8244E5ED}"/>
    <cellStyle name="xl159" xfId="154" xr:uid="{1DCC9C43-F086-469C-9D97-D162C5805571}"/>
    <cellStyle name="xl160" xfId="161" xr:uid="{F0086249-A559-4890-8258-8973B54E9572}"/>
    <cellStyle name="xl161" xfId="166" xr:uid="{419A8C41-E687-4296-884C-DBC3931DD786}"/>
    <cellStyle name="xl162" xfId="167" xr:uid="{A48B8627-0F15-4CFE-96D9-D463842D2766}"/>
    <cellStyle name="xl163" xfId="168" xr:uid="{3FA909CE-CD39-4E1F-9896-B8C93676CBE5}"/>
    <cellStyle name="xl164" xfId="169" xr:uid="{3754086C-B73B-45A5-9E54-C834795C87BD}"/>
    <cellStyle name="xl165" xfId="170" xr:uid="{0ACF8E95-FBAF-48C4-BDAC-4A09C5E21ED7}"/>
    <cellStyle name="xl166" xfId="171" xr:uid="{0E7D5AAA-89F8-42DF-AAFF-A184C42010E4}"/>
    <cellStyle name="xl167" xfId="172" xr:uid="{10468506-A17E-43E2-9E2A-1028DF6202A5}"/>
    <cellStyle name="xl168" xfId="173" xr:uid="{59FC9402-F608-4088-92A6-9344898EB693}"/>
    <cellStyle name="xl169" xfId="174" xr:uid="{9CB49EEB-9EB0-492A-B442-6CE292EE3AC6}"/>
    <cellStyle name="xl170" xfId="175" xr:uid="{D38B96F1-17C5-4865-8A73-8F57C2A1318C}"/>
    <cellStyle name="xl171" xfId="176" xr:uid="{2FE7EEF1-CC79-4A5A-949A-10F3A0F540B0}"/>
    <cellStyle name="xl172" xfId="111" xr:uid="{DA1CF1CC-33EF-4A34-8FBF-5B7022A4D679}"/>
    <cellStyle name="xl173" xfId="119" xr:uid="{422692BE-B50D-4A49-B734-496F47DDD8CD}"/>
    <cellStyle name="xl174" xfId="129" xr:uid="{9A81C1E4-A6AF-4F72-B8C9-C7C0757F17C9}"/>
    <cellStyle name="xl175" xfId="134" xr:uid="{839B2B5E-AB39-4393-AD11-8ED8872B072E}"/>
    <cellStyle name="xl176" xfId="138" xr:uid="{E0F1A7A9-04E9-4112-A29C-B11FEFD4C20B}"/>
    <cellStyle name="xl177" xfId="142" xr:uid="{F81E635A-B54B-4249-85E4-7E40A5334AF6}"/>
    <cellStyle name="xl178" xfId="157" xr:uid="{E38CCE60-CB4E-4A75-AC3A-C95058FCB591}"/>
    <cellStyle name="xl179" xfId="120" xr:uid="{1298DE28-B3E1-4983-9DB2-BACE590A3CE3}"/>
    <cellStyle name="xl180" xfId="162" xr:uid="{0D7F17DA-0564-4756-9BE1-144BA5E25B7D}"/>
    <cellStyle name="xl181" xfId="177" xr:uid="{DED27308-5465-4CEE-8DC2-0BD98EDB117A}"/>
    <cellStyle name="xl182" xfId="180" xr:uid="{35BF24B9-DD61-41BE-BBD1-BFDB68B850A0}"/>
    <cellStyle name="xl183" xfId="183" xr:uid="{5C22D30B-1DFA-46D3-B7E6-474D99962562}"/>
    <cellStyle name="xl184" xfId="186" xr:uid="{AABEE64D-B766-4198-83C2-1AA0B85FBD77}"/>
    <cellStyle name="xl185" xfId="178" xr:uid="{7ABDDD1A-9BCC-44E1-9987-061873374A97}"/>
    <cellStyle name="xl186" xfId="181" xr:uid="{ADA24681-99D1-4E85-AEF3-AFBAD3945777}"/>
    <cellStyle name="xl187" xfId="179" xr:uid="{9007EFB9-E3AF-450B-B269-959EF12A4F0E}"/>
    <cellStyle name="xl188" xfId="109" xr:uid="{9C4E1B83-3519-434E-84C9-C3E728B927CE}"/>
    <cellStyle name="xl189" xfId="146" xr:uid="{C0843743-3374-4DCA-91A4-C9E82203C428}"/>
    <cellStyle name="xl190" xfId="148" xr:uid="{BD1729B9-8CAD-4383-B91F-CBF2ACC93D8F}"/>
    <cellStyle name="xl191" xfId="151" xr:uid="{5D1B3EC4-20C6-4CF5-AE3B-5D7136C22384}"/>
    <cellStyle name="xl192" xfId="155" xr:uid="{52F5A903-D008-42C0-88B5-0F33E39602D5}"/>
    <cellStyle name="xl193" xfId="160" xr:uid="{5291B9F7-399A-469E-8A6B-338C5AF02461}"/>
    <cellStyle name="xl194" xfId="121" xr:uid="{714709DB-8075-40A0-809A-571451EDBED9}"/>
    <cellStyle name="xl195" xfId="163" xr:uid="{70D059C2-1D74-41A8-A934-8F2B2499BC84}"/>
    <cellStyle name="xl196" xfId="130" xr:uid="{5EE861F7-85CA-4866-B3F4-D9AF4C935579}"/>
    <cellStyle name="xl197" xfId="184" xr:uid="{183DC9CB-775A-4E4E-BD72-5E223883E544}"/>
    <cellStyle name="xl198" xfId="110" xr:uid="{50E4AF6A-7386-4480-B1B8-94242DEF5BE8}"/>
    <cellStyle name="xl199" xfId="149" xr:uid="{2798D8A2-56DE-4EA1-B522-A1FC5671123B}"/>
    <cellStyle name="xl200" xfId="114" xr:uid="{DC259AAA-3F7F-4937-82D7-5035C244241D}"/>
    <cellStyle name="xl21" xfId="192" xr:uid="{F812A6FC-2A5C-40D6-A00D-D3D24CA6CDDF}"/>
    <cellStyle name="xl22" xfId="9" xr:uid="{6FA9AEC4-2E24-4761-9CBB-AA6A18348DAF}"/>
    <cellStyle name="xl23" xfId="16" xr:uid="{AF27AC81-6086-4C1A-BE54-B03E83D4A0A6}"/>
    <cellStyle name="xl24" xfId="20" xr:uid="{5E858BA3-EC08-46A8-AE92-5FD946C99F67}"/>
    <cellStyle name="xl25" xfId="27" xr:uid="{33EEFA43-9273-4AEC-8F6D-F3E1A544B475}"/>
    <cellStyle name="xl26" xfId="15" xr:uid="{4501FE29-22CD-455E-B690-6EDBBD5A7997}"/>
    <cellStyle name="xl27" xfId="1" xr:uid="{00000000-0005-0000-0000-000000000000}"/>
    <cellStyle name="xl27 2" xfId="13" xr:uid="{199E8401-EEFC-4064-BC27-671EBEE54A60}"/>
    <cellStyle name="xl28" xfId="43" xr:uid="{5302D0EA-2332-4CFC-8DC4-328CEF22BBFB}"/>
    <cellStyle name="xl29" xfId="47" xr:uid="{1C94C2EF-1580-445A-A91A-E784027E7A7A}"/>
    <cellStyle name="xl30" xfId="54" xr:uid="{E3E7BEA1-1CEE-46F1-9530-9AC28C6748C6}"/>
    <cellStyle name="xl31" xfId="2" xr:uid="{00000000-0005-0000-0000-000001000000}"/>
    <cellStyle name="xl31 2" xfId="61" xr:uid="{D2624869-51AD-4065-9AB1-B8A9C2379880}"/>
    <cellStyle name="xl32" xfId="193" xr:uid="{D9F5199C-434B-461F-8F38-3CF816D545C5}"/>
    <cellStyle name="xl33" xfId="3" xr:uid="{00000000-0005-0000-0000-000002000000}"/>
    <cellStyle name="xl33 2" xfId="21" xr:uid="{25BDC3AC-A08F-4DAE-B68D-CC95B86C2397}"/>
    <cellStyle name="xl34" xfId="4" xr:uid="{00000000-0005-0000-0000-000003000000}"/>
    <cellStyle name="xl34 2" xfId="38" xr:uid="{23C2AF05-DF91-4C8F-A461-80B38864C512}"/>
    <cellStyle name="xl35" xfId="48" xr:uid="{1870B266-2E69-42E5-A8D2-B1AFF67C9957}"/>
    <cellStyle name="xl36" xfId="55" xr:uid="{86D1DACA-1FC7-4628-A0CE-5EC8BECCE64A}"/>
    <cellStyle name="xl37" xfId="62" xr:uid="{3F9957E7-735A-4D53-8522-BAAEBADD0D6D}"/>
    <cellStyle name="xl38" xfId="65" xr:uid="{2A7D007F-0CEE-43AE-AF1B-515379FD09DA}"/>
    <cellStyle name="xl39" xfId="39" xr:uid="{13A1D2E1-68DF-482A-9E64-D52D4B0C8A9D}"/>
    <cellStyle name="xl40" xfId="31" xr:uid="{A9C2EA60-ACF2-4140-A6A9-49FFE776CD38}"/>
    <cellStyle name="xl41" xfId="49" xr:uid="{695E733C-20F1-43FA-80A8-145A4A11FD75}"/>
    <cellStyle name="xl42" xfId="56" xr:uid="{CF5DD79F-F1C9-417C-8203-D5149E99140E}"/>
    <cellStyle name="xl43" xfId="63" xr:uid="{D50BA6B0-B691-4490-9148-DE672710FD15}"/>
    <cellStyle name="xl44" xfId="45" xr:uid="{44BD774A-0534-45D0-9467-964EBD89F40B}"/>
    <cellStyle name="xl45" xfId="46" xr:uid="{EF5BBF4A-27F8-49B3-8A6D-A91D03FEF1DD}"/>
    <cellStyle name="xl46" xfId="50" xr:uid="{133A793F-C3F2-4249-B050-BC4DF37D0EF8}"/>
    <cellStyle name="xl47" xfId="67" xr:uid="{B897733E-C1FE-47E9-B419-DB77A661390E}"/>
    <cellStyle name="xl48" xfId="10" xr:uid="{7C097B10-27F0-4735-AD6F-760268499340}"/>
    <cellStyle name="xl49" xfId="28" xr:uid="{95C6A6AB-8257-4ED4-99B6-3F17E5AE41AE}"/>
    <cellStyle name="xl50" xfId="34" xr:uid="{59D10FAF-0733-4ECD-AE23-DC14D57F6814}"/>
    <cellStyle name="xl51" xfId="36" xr:uid="{EF7A697E-24FA-415B-8C35-6CE800ACF27F}"/>
    <cellStyle name="xl52" xfId="5" xr:uid="{00000000-0005-0000-0000-000004000000}"/>
    <cellStyle name="xl52 2" xfId="17" xr:uid="{F994C2B8-6AA1-4E85-9F43-6E14930505D7}"/>
    <cellStyle name="xl53" xfId="6" xr:uid="{00000000-0005-0000-0000-000005000000}"/>
    <cellStyle name="xl53 2" xfId="22" xr:uid="{7324C8F4-7204-4031-A029-4E4B2ABB6E62}"/>
    <cellStyle name="xl54" xfId="29" xr:uid="{9694043F-4F29-4AA4-8AD8-080037E4CCEA}"/>
    <cellStyle name="xl55" xfId="11" xr:uid="{187D4146-CFFC-42B5-AD10-AD8F5893F486}"/>
    <cellStyle name="xl56" xfId="42" xr:uid="{9332EA3C-007A-4255-BD85-7FC24121A9D0}"/>
    <cellStyle name="xl57" xfId="18" xr:uid="{3C0BCA58-6FE3-4238-B069-92441528B419}"/>
    <cellStyle name="xl58" xfId="23" xr:uid="{B48FB8A8-C3F9-4A97-9905-1BC1884618FF}"/>
    <cellStyle name="xl59" xfId="30" xr:uid="{011F5368-2084-408A-A933-B09B9CFB00D5}"/>
    <cellStyle name="xl60" xfId="33" xr:uid="{E4B32637-DB52-40F0-B80F-241E8098CCC6}"/>
    <cellStyle name="xl61" xfId="35" xr:uid="{4F8C1DB8-4D87-40F0-B858-624346A9AA31}"/>
    <cellStyle name="xl62" xfId="37" xr:uid="{1F02C640-5EB5-494C-B24C-1A297B5D2B29}"/>
    <cellStyle name="xl63" xfId="40" xr:uid="{1227302F-8930-4CD3-822F-81E912CADA7B}"/>
    <cellStyle name="xl64" xfId="41" xr:uid="{C3A0ED59-ABEC-4A54-B432-F3472CD42F5B}"/>
    <cellStyle name="xl65" xfId="12" xr:uid="{60AA7704-C9DB-41A7-9A31-1E010E5250DD}"/>
    <cellStyle name="xl66" xfId="19" xr:uid="{872FD52A-C7F2-403F-BB91-33EF0C34C95A}"/>
    <cellStyle name="xl67" xfId="24" xr:uid="{8972A435-1072-494B-90F4-1FB0F4519906}"/>
    <cellStyle name="xl68" xfId="51" xr:uid="{1E8764CB-81DF-4425-864B-84953B8EBC11}"/>
    <cellStyle name="xl69" xfId="14" xr:uid="{F8762CC0-9D28-428F-A994-C0B4712F905B}"/>
    <cellStyle name="xl70" xfId="25" xr:uid="{C4F284DD-C437-4D24-9F4D-8EE5270A7EF6}"/>
    <cellStyle name="xl71" xfId="32" xr:uid="{5302D725-28D8-42A4-91EA-3E62B83793F8}"/>
    <cellStyle name="xl72" xfId="44" xr:uid="{7331D639-F3FE-4C0A-BB41-839A97639039}"/>
    <cellStyle name="xl73" xfId="52" xr:uid="{B44ADCBB-35F8-4254-96CE-092D480054E1}"/>
    <cellStyle name="xl74" xfId="57" xr:uid="{9B45B111-71BE-42E0-AFBB-1044BACFCE79}"/>
    <cellStyle name="xl75" xfId="64" xr:uid="{EF568B63-EA49-4815-8DE5-A87C67633B50}"/>
    <cellStyle name="xl76" xfId="66" xr:uid="{97BA873B-54A6-4EAD-B79E-DD46B9435EB2}"/>
    <cellStyle name="xl77" xfId="26" xr:uid="{0815EAD4-F51F-489D-B9C0-D8CC00238E8F}"/>
    <cellStyle name="xl78" xfId="53" xr:uid="{F4A5E29B-F479-4C45-AE9C-70E4B9C80C08}"/>
    <cellStyle name="xl79" xfId="58" xr:uid="{DDC1DE90-5334-4E35-BC9B-9418BBF1F850}"/>
    <cellStyle name="xl80" xfId="59" xr:uid="{93C44CA9-DFFE-403C-AB47-D9D3942B9701}"/>
    <cellStyle name="xl81" xfId="60" xr:uid="{84544923-067E-4C22-A236-79213564172F}"/>
    <cellStyle name="xl82" xfId="68" xr:uid="{76501B7B-F22D-4E3C-AEEE-A34F237F39A3}"/>
    <cellStyle name="xl83" xfId="70" xr:uid="{1F1B4320-D9A7-4EC3-B443-8963A872FD92}"/>
    <cellStyle name="xl84" xfId="73" xr:uid="{AFA62C0D-5E45-4CA8-8149-B6CC7768FA6F}"/>
    <cellStyle name="xl85" xfId="80" xr:uid="{9B921017-235F-4DC7-9597-38AB0D30B407}"/>
    <cellStyle name="xl86" xfId="82" xr:uid="{A427804D-5A26-4227-BDAA-B5BA2B51362C}"/>
    <cellStyle name="xl87" xfId="69" xr:uid="{D1D139AF-057F-42E6-A6FA-54B8F0E3D5A7}"/>
    <cellStyle name="xl88" xfId="78" xr:uid="{6F091E32-29F3-4AC0-9250-B7E4FD12E677}"/>
    <cellStyle name="xl89" xfId="81" xr:uid="{C3EA9711-3D44-4E38-8261-7B2E010AD153}"/>
    <cellStyle name="xl90" xfId="83" xr:uid="{4446FB98-6420-4397-A2ED-18295C4C5065}"/>
    <cellStyle name="xl91" xfId="88" xr:uid="{1D6D3234-1424-40A5-B96D-519C5FECE9BF}"/>
    <cellStyle name="xl92" xfId="74" xr:uid="{8152209A-3229-4261-8C6B-88DA899D9904}"/>
    <cellStyle name="xl93" xfId="84" xr:uid="{D8FD2A80-CC35-480C-B265-0FD159646C37}"/>
    <cellStyle name="xl94" xfId="71" xr:uid="{6238D0B1-9994-4AE5-86B8-1B5FE4CC5C93}"/>
    <cellStyle name="xl95" xfId="75" xr:uid="{FA466DA7-DFEB-41B7-8425-CEB4D3D6C35F}"/>
    <cellStyle name="xl96" xfId="85" xr:uid="{DD622FF8-0BF5-48D6-8A5E-4E578206054D}"/>
    <cellStyle name="xl97" xfId="76" xr:uid="{761DA90F-2091-403D-AFBD-A1FABDFDCB94}"/>
    <cellStyle name="xl98" xfId="79" xr:uid="{3B1BAB31-563A-4175-9A28-0A90B9A1E74A}"/>
    <cellStyle name="xl99" xfId="86" xr:uid="{1E35B22F-DB19-411E-B986-BB0FE2DC3F0E}"/>
    <cellStyle name="Обычный" xfId="0" builtinId="0"/>
    <cellStyle name="Обычный 2" xfId="8" xr:uid="{659D4DF4-BD26-4DB5-9829-C314B1AC04C7}"/>
    <cellStyle name="Финансовый 9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H118"/>
  <sheetViews>
    <sheetView tabSelected="1" topLeftCell="A13" zoomScaleNormal="100" workbookViewId="0">
      <selection activeCell="G14" sqref="G14"/>
    </sheetView>
  </sheetViews>
  <sheetFormatPr defaultColWidth="9.140625" defaultRowHeight="12.75" x14ac:dyDescent="0.2"/>
  <cols>
    <col min="1" max="1" width="18.140625" style="1" customWidth="1"/>
    <col min="2" max="2" width="53.5703125" style="1" customWidth="1"/>
    <col min="3" max="3" width="18.42578125" style="1" customWidth="1"/>
    <col min="4" max="4" width="19.5703125" style="1" customWidth="1"/>
    <col min="5" max="5" width="20.7109375" style="1" customWidth="1"/>
    <col min="6" max="6" width="15.140625" style="1" customWidth="1"/>
    <col min="7" max="7" width="14.5703125" style="1" customWidth="1"/>
    <col min="8" max="8" width="17.42578125" style="1" customWidth="1"/>
    <col min="9" max="16384" width="9.140625" style="1"/>
  </cols>
  <sheetData>
    <row r="1" spans="1:7" x14ac:dyDescent="0.2">
      <c r="A1" s="34"/>
      <c r="B1" s="34"/>
      <c r="C1" s="26"/>
      <c r="D1" s="38" t="s">
        <v>46</v>
      </c>
      <c r="E1" s="39"/>
    </row>
    <row r="2" spans="1:7" ht="15" x14ac:dyDescent="0.2">
      <c r="A2" s="27"/>
      <c r="B2" s="41" t="s">
        <v>105</v>
      </c>
      <c r="C2" s="41"/>
      <c r="D2" s="41"/>
      <c r="E2" s="41"/>
    </row>
    <row r="3" spans="1:7" ht="15" x14ac:dyDescent="0.25">
      <c r="A3" s="27"/>
      <c r="B3" s="42" t="s">
        <v>201</v>
      </c>
      <c r="C3" s="42"/>
      <c r="D3" s="42"/>
      <c r="E3" s="42"/>
    </row>
    <row r="4" spans="1:7" x14ac:dyDescent="0.2">
      <c r="A4" s="40"/>
      <c r="B4" s="40"/>
      <c r="C4" s="40"/>
      <c r="D4" s="40"/>
      <c r="E4" s="40"/>
    </row>
    <row r="5" spans="1:7" ht="33.75" customHeight="1" x14ac:dyDescent="0.25">
      <c r="A5" s="35" t="s">
        <v>202</v>
      </c>
      <c r="B5" s="36"/>
      <c r="C5" s="36"/>
      <c r="D5" s="37"/>
      <c r="E5" s="37"/>
    </row>
    <row r="6" spans="1:7" ht="14.45" customHeight="1" x14ac:dyDescent="0.2">
      <c r="A6" s="28"/>
      <c r="B6" s="29"/>
      <c r="C6" s="29"/>
      <c r="D6" s="27"/>
      <c r="E6" s="2" t="s">
        <v>59</v>
      </c>
    </row>
    <row r="7" spans="1:7" ht="24" x14ac:dyDescent="0.2">
      <c r="A7" s="13" t="s">
        <v>106</v>
      </c>
      <c r="B7" s="14" t="s">
        <v>0</v>
      </c>
      <c r="C7" s="15" t="s">
        <v>108</v>
      </c>
      <c r="D7" s="15" t="s">
        <v>113</v>
      </c>
      <c r="E7" s="15" t="s">
        <v>203</v>
      </c>
    </row>
    <row r="8" spans="1:7" x14ac:dyDescent="0.2">
      <c r="A8" s="3" t="s">
        <v>1</v>
      </c>
      <c r="B8" s="7" t="s">
        <v>35</v>
      </c>
      <c r="C8" s="16">
        <f>C9+C17+C27+C32+C35+C42+C49+C53+C61</f>
        <v>201399900</v>
      </c>
      <c r="D8" s="16">
        <f>D9+D17+D27+D32+D35+D42+D49+D53+D61</f>
        <v>215171510</v>
      </c>
      <c r="E8" s="16">
        <f>E9+E17+E27+E32+E35+E42+E49+E53+E61</f>
        <v>233361480</v>
      </c>
    </row>
    <row r="9" spans="1:7" x14ac:dyDescent="0.2">
      <c r="A9" s="3" t="s">
        <v>2</v>
      </c>
      <c r="B9" s="7" t="s">
        <v>3</v>
      </c>
      <c r="C9" s="16">
        <f>C10</f>
        <v>171597000</v>
      </c>
      <c r="D9" s="16">
        <f>D10</f>
        <v>184857000</v>
      </c>
      <c r="E9" s="16">
        <f>E10</f>
        <v>198531000</v>
      </c>
    </row>
    <row r="10" spans="1:7" x14ac:dyDescent="0.2">
      <c r="A10" s="3" t="s">
        <v>4</v>
      </c>
      <c r="B10" s="7" t="s">
        <v>8</v>
      </c>
      <c r="C10" s="16">
        <f>SUM(C11:C16)</f>
        <v>171597000</v>
      </c>
      <c r="D10" s="16">
        <f t="shared" ref="D10:E10" si="0">SUM(D11:D16)</f>
        <v>184857000</v>
      </c>
      <c r="E10" s="16">
        <f t="shared" si="0"/>
        <v>198531000</v>
      </c>
    </row>
    <row r="11" spans="1:7" ht="93.75" customHeight="1" x14ac:dyDescent="0.2">
      <c r="A11" s="3" t="s">
        <v>26</v>
      </c>
      <c r="B11" s="5" t="s">
        <v>210</v>
      </c>
      <c r="C11" s="17">
        <v>161762000</v>
      </c>
      <c r="D11" s="16">
        <v>174265000</v>
      </c>
      <c r="E11" s="16">
        <v>187156000</v>
      </c>
    </row>
    <row r="12" spans="1:7" ht="87.75" customHeight="1" x14ac:dyDescent="0.2">
      <c r="A12" s="3" t="s">
        <v>5</v>
      </c>
      <c r="B12" s="5" t="s">
        <v>211</v>
      </c>
      <c r="C12" s="17">
        <v>1437000</v>
      </c>
      <c r="D12" s="16">
        <v>1548000</v>
      </c>
      <c r="E12" s="16">
        <v>1662000</v>
      </c>
    </row>
    <row r="13" spans="1:7" ht="63.75" customHeight="1" x14ac:dyDescent="0.2">
      <c r="A13" s="3" t="s">
        <v>22</v>
      </c>
      <c r="B13" s="5" t="s">
        <v>212</v>
      </c>
      <c r="C13" s="17">
        <v>2206000</v>
      </c>
      <c r="D13" s="16">
        <v>2376000</v>
      </c>
      <c r="E13" s="16">
        <v>2552000</v>
      </c>
    </row>
    <row r="14" spans="1:7" ht="104.25" customHeight="1" x14ac:dyDescent="0.2">
      <c r="A14" s="3" t="s">
        <v>116</v>
      </c>
      <c r="B14" s="5" t="s">
        <v>213</v>
      </c>
      <c r="C14" s="17">
        <v>634000</v>
      </c>
      <c r="D14" s="16">
        <v>683000</v>
      </c>
      <c r="E14" s="16">
        <v>733000</v>
      </c>
      <c r="G14" s="1" t="s">
        <v>216</v>
      </c>
    </row>
    <row r="15" spans="1:7" ht="56.25" customHeight="1" x14ac:dyDescent="0.2">
      <c r="A15" s="3" t="s">
        <v>204</v>
      </c>
      <c r="B15" s="5" t="s">
        <v>214</v>
      </c>
      <c r="C15" s="17">
        <v>1906400</v>
      </c>
      <c r="D15" s="16">
        <v>2053000</v>
      </c>
      <c r="E15" s="16">
        <v>2205000</v>
      </c>
    </row>
    <row r="16" spans="1:7" ht="49.5" customHeight="1" x14ac:dyDescent="0.2">
      <c r="A16" s="3" t="s">
        <v>205</v>
      </c>
      <c r="B16" s="5" t="s">
        <v>215</v>
      </c>
      <c r="C16" s="17">
        <v>3651600</v>
      </c>
      <c r="D16" s="16">
        <v>3932000</v>
      </c>
      <c r="E16" s="16">
        <v>4223000</v>
      </c>
    </row>
    <row r="17" spans="1:5" ht="28.5" customHeight="1" x14ac:dyDescent="0.2">
      <c r="A17" s="3" t="s">
        <v>40</v>
      </c>
      <c r="B17" s="5" t="s">
        <v>117</v>
      </c>
      <c r="C17" s="17">
        <f>C18</f>
        <v>14041940</v>
      </c>
      <c r="D17" s="16">
        <f>D18</f>
        <v>14201350</v>
      </c>
      <c r="E17" s="16">
        <f>E18</f>
        <v>18405720</v>
      </c>
    </row>
    <row r="18" spans="1:5" ht="29.25" customHeight="1" x14ac:dyDescent="0.2">
      <c r="A18" s="3" t="s">
        <v>41</v>
      </c>
      <c r="B18" s="5" t="s">
        <v>118</v>
      </c>
      <c r="C18" s="17">
        <f>C19+C21+C23+C25</f>
        <v>14041940</v>
      </c>
      <c r="D18" s="17">
        <f>D19+D21+D23+D25</f>
        <v>14201350</v>
      </c>
      <c r="E18" s="17">
        <f>E19+E21+E23+E25</f>
        <v>18405720</v>
      </c>
    </row>
    <row r="19" spans="1:5" ht="54.75" customHeight="1" x14ac:dyDescent="0.2">
      <c r="A19" s="3" t="s">
        <v>42</v>
      </c>
      <c r="B19" s="5" t="s">
        <v>119</v>
      </c>
      <c r="C19" s="17">
        <f>C20</f>
        <v>7344173</v>
      </c>
      <c r="D19" s="17">
        <f>D20</f>
        <v>7434851</v>
      </c>
      <c r="E19" s="17">
        <f>E20</f>
        <v>9621434</v>
      </c>
    </row>
    <row r="20" spans="1:5" ht="87" customHeight="1" x14ac:dyDescent="0.2">
      <c r="A20" s="3" t="s">
        <v>60</v>
      </c>
      <c r="B20" s="5" t="s">
        <v>120</v>
      </c>
      <c r="C20" s="17">
        <v>7344173</v>
      </c>
      <c r="D20" s="16">
        <v>7434851</v>
      </c>
      <c r="E20" s="16">
        <v>9621434</v>
      </c>
    </row>
    <row r="21" spans="1:5" ht="65.25" customHeight="1" x14ac:dyDescent="0.2">
      <c r="A21" s="3" t="s">
        <v>43</v>
      </c>
      <c r="B21" s="5" t="s">
        <v>121</v>
      </c>
      <c r="C21" s="17">
        <f>C22</f>
        <v>33093</v>
      </c>
      <c r="D21" s="17">
        <f>D22</f>
        <v>34476</v>
      </c>
      <c r="E21" s="17">
        <f>E22</f>
        <v>44586</v>
      </c>
    </row>
    <row r="22" spans="1:5" ht="88.5" customHeight="1" x14ac:dyDescent="0.2">
      <c r="A22" s="3" t="s">
        <v>61</v>
      </c>
      <c r="B22" s="5" t="s">
        <v>122</v>
      </c>
      <c r="C22" s="17">
        <v>33093</v>
      </c>
      <c r="D22" s="16">
        <v>34476</v>
      </c>
      <c r="E22" s="16">
        <v>44586</v>
      </c>
    </row>
    <row r="23" spans="1:5" ht="49.5" customHeight="1" x14ac:dyDescent="0.2">
      <c r="A23" s="3" t="s">
        <v>44</v>
      </c>
      <c r="B23" s="5" t="s">
        <v>123</v>
      </c>
      <c r="C23" s="17">
        <f>C24</f>
        <v>7416907</v>
      </c>
      <c r="D23" s="17">
        <f>D24</f>
        <v>7471567</v>
      </c>
      <c r="E23" s="17">
        <f>E24</f>
        <v>9661088</v>
      </c>
    </row>
    <row r="24" spans="1:5" ht="74.25" customHeight="1" x14ac:dyDescent="0.2">
      <c r="A24" s="3" t="s">
        <v>62</v>
      </c>
      <c r="B24" s="5" t="s">
        <v>124</v>
      </c>
      <c r="C24" s="17">
        <v>7416907</v>
      </c>
      <c r="D24" s="16">
        <v>7471567</v>
      </c>
      <c r="E24" s="16">
        <v>9661088</v>
      </c>
    </row>
    <row r="25" spans="1:5" ht="54" customHeight="1" x14ac:dyDescent="0.2">
      <c r="A25" s="3" t="s">
        <v>45</v>
      </c>
      <c r="B25" s="5" t="s">
        <v>125</v>
      </c>
      <c r="C25" s="17">
        <f>C26</f>
        <v>-752233</v>
      </c>
      <c r="D25" s="17">
        <f>D26</f>
        <v>-739544</v>
      </c>
      <c r="E25" s="17">
        <f>E26</f>
        <v>-921388</v>
      </c>
    </row>
    <row r="26" spans="1:5" ht="75" customHeight="1" x14ac:dyDescent="0.2">
      <c r="A26" s="3" t="s">
        <v>63</v>
      </c>
      <c r="B26" s="5" t="s">
        <v>126</v>
      </c>
      <c r="C26" s="17">
        <v>-752233</v>
      </c>
      <c r="D26" s="16">
        <v>-739544</v>
      </c>
      <c r="E26" s="16">
        <v>-921388</v>
      </c>
    </row>
    <row r="27" spans="1:5" ht="18" customHeight="1" x14ac:dyDescent="0.2">
      <c r="A27" s="3" t="s">
        <v>6</v>
      </c>
      <c r="B27" s="5" t="s">
        <v>127</v>
      </c>
      <c r="C27" s="17">
        <f>C28+C30</f>
        <v>6704100</v>
      </c>
      <c r="D27" s="17">
        <f t="shared" ref="D27:E27" si="1">D28+D30</f>
        <v>6970300</v>
      </c>
      <c r="E27" s="17">
        <f t="shared" si="1"/>
        <v>7212900</v>
      </c>
    </row>
    <row r="28" spans="1:5" x14ac:dyDescent="0.2">
      <c r="A28" s="3" t="s">
        <v>7</v>
      </c>
      <c r="B28" s="5" t="s">
        <v>9</v>
      </c>
      <c r="C28" s="17">
        <f>C29</f>
        <v>897100</v>
      </c>
      <c r="D28" s="16">
        <f>SUM(D29:D29)</f>
        <v>947300</v>
      </c>
      <c r="E28" s="16">
        <f>SUM(E29:E29)</f>
        <v>990900</v>
      </c>
    </row>
    <row r="29" spans="1:5" x14ac:dyDescent="0.2">
      <c r="A29" s="3" t="s">
        <v>28</v>
      </c>
      <c r="B29" s="5" t="s">
        <v>9</v>
      </c>
      <c r="C29" s="17">
        <v>897100</v>
      </c>
      <c r="D29" s="16">
        <v>947300</v>
      </c>
      <c r="E29" s="16">
        <v>990900</v>
      </c>
    </row>
    <row r="30" spans="1:5" ht="24" x14ac:dyDescent="0.2">
      <c r="A30" s="3" t="s">
        <v>33</v>
      </c>
      <c r="B30" s="5" t="s">
        <v>36</v>
      </c>
      <c r="C30" s="17">
        <f>C31</f>
        <v>5807000</v>
      </c>
      <c r="D30" s="16">
        <f>D31</f>
        <v>6023000</v>
      </c>
      <c r="E30" s="16">
        <f>E31</f>
        <v>6222000</v>
      </c>
    </row>
    <row r="31" spans="1:5" ht="24" x14ac:dyDescent="0.2">
      <c r="A31" s="3" t="s">
        <v>34</v>
      </c>
      <c r="B31" s="5" t="s">
        <v>37</v>
      </c>
      <c r="C31" s="17">
        <v>5807000</v>
      </c>
      <c r="D31" s="16">
        <v>6023000</v>
      </c>
      <c r="E31" s="16">
        <v>6222000</v>
      </c>
    </row>
    <row r="32" spans="1:5" x14ac:dyDescent="0.2">
      <c r="A32" s="3" t="s">
        <v>10</v>
      </c>
      <c r="B32" s="5" t="s">
        <v>11</v>
      </c>
      <c r="C32" s="17">
        <f t="shared" ref="C32:E33" si="2">C33</f>
        <v>2974000</v>
      </c>
      <c r="D32" s="17">
        <f t="shared" si="2"/>
        <v>3060000</v>
      </c>
      <c r="E32" s="17">
        <f t="shared" si="2"/>
        <v>3149000</v>
      </c>
    </row>
    <row r="33" spans="1:5" ht="27.75" customHeight="1" x14ac:dyDescent="0.2">
      <c r="A33" s="3" t="s">
        <v>12</v>
      </c>
      <c r="B33" s="5" t="s">
        <v>128</v>
      </c>
      <c r="C33" s="17">
        <f t="shared" si="2"/>
        <v>2974000</v>
      </c>
      <c r="D33" s="16">
        <f t="shared" si="2"/>
        <v>3060000</v>
      </c>
      <c r="E33" s="16">
        <f t="shared" si="2"/>
        <v>3149000</v>
      </c>
    </row>
    <row r="34" spans="1:5" ht="42.75" customHeight="1" x14ac:dyDescent="0.2">
      <c r="A34" s="3" t="s">
        <v>13</v>
      </c>
      <c r="B34" s="5" t="s">
        <v>129</v>
      </c>
      <c r="C34" s="17">
        <v>2974000</v>
      </c>
      <c r="D34" s="17">
        <v>3060000</v>
      </c>
      <c r="E34" s="17">
        <v>3149000</v>
      </c>
    </row>
    <row r="35" spans="1:5" ht="41.25" customHeight="1" x14ac:dyDescent="0.2">
      <c r="A35" s="3" t="s">
        <v>14</v>
      </c>
      <c r="B35" s="5" t="s">
        <v>130</v>
      </c>
      <c r="C35" s="17">
        <f>C36</f>
        <v>1922700</v>
      </c>
      <c r="D35" s="17">
        <f>D36</f>
        <v>1922700</v>
      </c>
      <c r="E35" s="17">
        <f>E36</f>
        <v>1922700</v>
      </c>
    </row>
    <row r="36" spans="1:5" ht="64.5" customHeight="1" x14ac:dyDescent="0.2">
      <c r="A36" s="3" t="s">
        <v>15</v>
      </c>
      <c r="B36" s="5" t="s">
        <v>131</v>
      </c>
      <c r="C36" s="17">
        <f>C37+C40</f>
        <v>1922700</v>
      </c>
      <c r="D36" s="17">
        <f>D37+D40</f>
        <v>1922700</v>
      </c>
      <c r="E36" s="17">
        <f>E37+E40</f>
        <v>1922700</v>
      </c>
    </row>
    <row r="37" spans="1:5" ht="57" customHeight="1" x14ac:dyDescent="0.2">
      <c r="A37" s="3" t="s">
        <v>20</v>
      </c>
      <c r="B37" s="5" t="s">
        <v>132</v>
      </c>
      <c r="C37" s="17">
        <f>C38+C39</f>
        <v>1906500</v>
      </c>
      <c r="D37" s="16">
        <f>SUM(D38:D39)</f>
        <v>1906500</v>
      </c>
      <c r="E37" s="16">
        <f>SUM(E38:E39)</f>
        <v>1906500</v>
      </c>
    </row>
    <row r="38" spans="1:5" ht="70.5" customHeight="1" x14ac:dyDescent="0.2">
      <c r="A38" s="3" t="s">
        <v>56</v>
      </c>
      <c r="B38" s="5" t="s">
        <v>133</v>
      </c>
      <c r="C38" s="17">
        <v>1479184</v>
      </c>
      <c r="D38" s="17">
        <v>1479184</v>
      </c>
      <c r="E38" s="17">
        <v>1479184</v>
      </c>
    </row>
    <row r="39" spans="1:5" ht="63.75" customHeight="1" x14ac:dyDescent="0.2">
      <c r="A39" s="3" t="s">
        <v>49</v>
      </c>
      <c r="B39" s="5" t="s">
        <v>134</v>
      </c>
      <c r="C39" s="17">
        <v>427316</v>
      </c>
      <c r="D39" s="17">
        <v>427316</v>
      </c>
      <c r="E39" s="17">
        <v>427316</v>
      </c>
    </row>
    <row r="40" spans="1:5" ht="63.75" customHeight="1" x14ac:dyDescent="0.2">
      <c r="A40" s="3" t="s">
        <v>16</v>
      </c>
      <c r="B40" s="5" t="s">
        <v>135</v>
      </c>
      <c r="C40" s="17">
        <f>C41</f>
        <v>16200</v>
      </c>
      <c r="D40" s="17">
        <f t="shared" ref="D40:E40" si="3">D41</f>
        <v>16200</v>
      </c>
      <c r="E40" s="17">
        <f t="shared" si="3"/>
        <v>16200</v>
      </c>
    </row>
    <row r="41" spans="1:5" ht="50.25" customHeight="1" x14ac:dyDescent="0.2">
      <c r="A41" s="3" t="s">
        <v>17</v>
      </c>
      <c r="B41" s="5" t="s">
        <v>136</v>
      </c>
      <c r="C41" s="17">
        <v>16200</v>
      </c>
      <c r="D41" s="17">
        <v>16200</v>
      </c>
      <c r="E41" s="17">
        <v>16200</v>
      </c>
    </row>
    <row r="42" spans="1:5" ht="15.75" customHeight="1" x14ac:dyDescent="0.2">
      <c r="A42" s="3" t="s">
        <v>19</v>
      </c>
      <c r="B42" s="5" t="s">
        <v>137</v>
      </c>
      <c r="C42" s="17">
        <f>C43</f>
        <v>169800</v>
      </c>
      <c r="D42" s="16">
        <f>D43</f>
        <v>169800</v>
      </c>
      <c r="E42" s="16">
        <f>E43</f>
        <v>169800</v>
      </c>
    </row>
    <row r="43" spans="1:5" ht="14.25" customHeight="1" x14ac:dyDescent="0.2">
      <c r="A43" s="3" t="s">
        <v>53</v>
      </c>
      <c r="B43" s="5" t="s">
        <v>138</v>
      </c>
      <c r="C43" s="17">
        <f>C44+C45+C46</f>
        <v>169800</v>
      </c>
      <c r="D43" s="17">
        <f>D44+D45+D46</f>
        <v>169800</v>
      </c>
      <c r="E43" s="17">
        <f>E44+E45+E46</f>
        <v>169800</v>
      </c>
    </row>
    <row r="44" spans="1:5" ht="27.75" customHeight="1" x14ac:dyDescent="0.2">
      <c r="A44" s="3" t="s">
        <v>29</v>
      </c>
      <c r="B44" s="5" t="s">
        <v>139</v>
      </c>
      <c r="C44" s="17">
        <v>47290</v>
      </c>
      <c r="D44" s="17">
        <v>47290</v>
      </c>
      <c r="E44" s="17">
        <v>47290</v>
      </c>
    </row>
    <row r="45" spans="1:5" ht="14.25" customHeight="1" x14ac:dyDescent="0.2">
      <c r="A45" s="3" t="s">
        <v>30</v>
      </c>
      <c r="B45" s="5" t="s">
        <v>140</v>
      </c>
      <c r="C45" s="17">
        <v>35810</v>
      </c>
      <c r="D45" s="17">
        <v>35810</v>
      </c>
      <c r="E45" s="17">
        <v>35810</v>
      </c>
    </row>
    <row r="46" spans="1:5" ht="13.5" customHeight="1" x14ac:dyDescent="0.2">
      <c r="A46" s="3" t="s">
        <v>31</v>
      </c>
      <c r="B46" s="5" t="s">
        <v>141</v>
      </c>
      <c r="C46" s="17">
        <f>C47+C48</f>
        <v>86700</v>
      </c>
      <c r="D46" s="17">
        <f t="shared" ref="D46:E46" si="4">D47+D48</f>
        <v>86700</v>
      </c>
      <c r="E46" s="17">
        <f t="shared" si="4"/>
        <v>86700</v>
      </c>
    </row>
    <row r="47" spans="1:5" ht="16.5" customHeight="1" x14ac:dyDescent="0.2">
      <c r="A47" s="3" t="s">
        <v>58</v>
      </c>
      <c r="B47" s="5" t="s">
        <v>142</v>
      </c>
      <c r="C47" s="17">
        <v>8000</v>
      </c>
      <c r="D47" s="17">
        <v>8000</v>
      </c>
      <c r="E47" s="17">
        <v>8000</v>
      </c>
    </row>
    <row r="48" spans="1:5" ht="15.75" customHeight="1" x14ac:dyDescent="0.2">
      <c r="A48" s="3" t="s">
        <v>107</v>
      </c>
      <c r="B48" s="5" t="s">
        <v>143</v>
      </c>
      <c r="C48" s="17">
        <v>78700</v>
      </c>
      <c r="D48" s="17">
        <v>78700</v>
      </c>
      <c r="E48" s="17">
        <v>78700</v>
      </c>
    </row>
    <row r="49" spans="1:5" ht="28.5" customHeight="1" x14ac:dyDescent="0.2">
      <c r="A49" s="3" t="s">
        <v>27</v>
      </c>
      <c r="B49" s="5" t="s">
        <v>144</v>
      </c>
      <c r="C49" s="17">
        <f t="shared" ref="C49:E51" si="5">C50</f>
        <v>103100</v>
      </c>
      <c r="D49" s="16">
        <f t="shared" si="5"/>
        <v>103100</v>
      </c>
      <c r="E49" s="16">
        <f t="shared" si="5"/>
        <v>103100</v>
      </c>
    </row>
    <row r="50" spans="1:5" ht="19.5" customHeight="1" x14ac:dyDescent="0.2">
      <c r="A50" s="3" t="s">
        <v>32</v>
      </c>
      <c r="B50" s="5" t="s">
        <v>145</v>
      </c>
      <c r="C50" s="17">
        <f t="shared" si="5"/>
        <v>103100</v>
      </c>
      <c r="D50" s="16">
        <f t="shared" si="5"/>
        <v>103100</v>
      </c>
      <c r="E50" s="16">
        <f t="shared" si="5"/>
        <v>103100</v>
      </c>
    </row>
    <row r="51" spans="1:5" ht="28.5" customHeight="1" x14ac:dyDescent="0.2">
      <c r="A51" s="3" t="s">
        <v>88</v>
      </c>
      <c r="B51" s="5" t="s">
        <v>146</v>
      </c>
      <c r="C51" s="17">
        <f t="shared" si="5"/>
        <v>103100</v>
      </c>
      <c r="D51" s="16">
        <f t="shared" si="5"/>
        <v>103100</v>
      </c>
      <c r="E51" s="16">
        <f t="shared" si="5"/>
        <v>103100</v>
      </c>
    </row>
    <row r="52" spans="1:5" ht="31.5" customHeight="1" x14ac:dyDescent="0.2">
      <c r="A52" s="3" t="s">
        <v>89</v>
      </c>
      <c r="B52" s="5" t="s">
        <v>147</v>
      </c>
      <c r="C52" s="17">
        <v>103100</v>
      </c>
      <c r="D52" s="17">
        <v>103100</v>
      </c>
      <c r="E52" s="17">
        <v>103100</v>
      </c>
    </row>
    <row r="53" spans="1:5" ht="30" customHeight="1" x14ac:dyDescent="0.2">
      <c r="A53" s="3" t="s">
        <v>21</v>
      </c>
      <c r="B53" s="5" t="s">
        <v>148</v>
      </c>
      <c r="C53" s="17">
        <f>C54+C57</f>
        <v>3120000</v>
      </c>
      <c r="D53" s="16">
        <f>D57+D54</f>
        <v>3120000</v>
      </c>
      <c r="E53" s="16">
        <f>E57+E54</f>
        <v>3100000</v>
      </c>
    </row>
    <row r="54" spans="1:5" ht="63" customHeight="1" x14ac:dyDescent="0.2">
      <c r="A54" s="3" t="s">
        <v>50</v>
      </c>
      <c r="B54" s="5" t="s">
        <v>149</v>
      </c>
      <c r="C54" s="17">
        <f t="shared" ref="C54:E55" si="6">C55</f>
        <v>120000</v>
      </c>
      <c r="D54" s="16">
        <f t="shared" si="6"/>
        <v>120000</v>
      </c>
      <c r="E54" s="16">
        <f t="shared" si="6"/>
        <v>100000</v>
      </c>
    </row>
    <row r="55" spans="1:5" ht="78" customHeight="1" x14ac:dyDescent="0.2">
      <c r="A55" s="3" t="s">
        <v>51</v>
      </c>
      <c r="B55" s="5" t="s">
        <v>150</v>
      </c>
      <c r="C55" s="17">
        <f t="shared" si="6"/>
        <v>120000</v>
      </c>
      <c r="D55" s="16">
        <f t="shared" si="6"/>
        <v>120000</v>
      </c>
      <c r="E55" s="16">
        <f t="shared" si="6"/>
        <v>100000</v>
      </c>
    </row>
    <row r="56" spans="1:5" ht="63" customHeight="1" x14ac:dyDescent="0.2">
      <c r="A56" s="3" t="s">
        <v>52</v>
      </c>
      <c r="B56" s="5" t="s">
        <v>151</v>
      </c>
      <c r="C56" s="17">
        <v>120000</v>
      </c>
      <c r="D56" s="17">
        <v>120000</v>
      </c>
      <c r="E56" s="17">
        <v>100000</v>
      </c>
    </row>
    <row r="57" spans="1:5" ht="29.25" customHeight="1" x14ac:dyDescent="0.2">
      <c r="A57" s="3" t="s">
        <v>38</v>
      </c>
      <c r="B57" s="5" t="s">
        <v>152</v>
      </c>
      <c r="C57" s="17">
        <f>C58</f>
        <v>3000000</v>
      </c>
      <c r="D57" s="16">
        <f>D58</f>
        <v>3000000</v>
      </c>
      <c r="E57" s="16">
        <f>E58</f>
        <v>3000000</v>
      </c>
    </row>
    <row r="58" spans="1:5" ht="25.5" customHeight="1" x14ac:dyDescent="0.2">
      <c r="A58" s="3" t="s">
        <v>39</v>
      </c>
      <c r="B58" s="5" t="s">
        <v>153</v>
      </c>
      <c r="C58" s="17">
        <f>C59+C60</f>
        <v>3000000</v>
      </c>
      <c r="D58" s="16">
        <f>SUM(D59:D60)</f>
        <v>3000000</v>
      </c>
      <c r="E58" s="16">
        <f>SUM(E59:E60)</f>
        <v>3000000</v>
      </c>
    </row>
    <row r="59" spans="1:5" ht="54" customHeight="1" x14ac:dyDescent="0.2">
      <c r="A59" s="3" t="s">
        <v>57</v>
      </c>
      <c r="B59" s="5" t="s">
        <v>154</v>
      </c>
      <c r="C59" s="17">
        <v>2800000</v>
      </c>
      <c r="D59" s="17">
        <v>2800000</v>
      </c>
      <c r="E59" s="17">
        <v>2800000</v>
      </c>
    </row>
    <row r="60" spans="1:5" ht="39.75" customHeight="1" x14ac:dyDescent="0.2">
      <c r="A60" s="3" t="s">
        <v>55</v>
      </c>
      <c r="B60" s="5" t="s">
        <v>155</v>
      </c>
      <c r="C60" s="17">
        <v>200000</v>
      </c>
      <c r="D60" s="17">
        <v>200000</v>
      </c>
      <c r="E60" s="17">
        <v>200000</v>
      </c>
    </row>
    <row r="61" spans="1:5" ht="15.75" customHeight="1" x14ac:dyDescent="0.2">
      <c r="A61" s="8" t="s">
        <v>18</v>
      </c>
      <c r="B61" s="9" t="s">
        <v>156</v>
      </c>
      <c r="C61" s="18">
        <f>C62+C85</f>
        <v>767260</v>
      </c>
      <c r="D61" s="18">
        <f t="shared" ref="D61:E61" si="7">D62+D85</f>
        <v>767260</v>
      </c>
      <c r="E61" s="18">
        <f t="shared" si="7"/>
        <v>767260</v>
      </c>
    </row>
    <row r="62" spans="1:5" ht="27" customHeight="1" x14ac:dyDescent="0.2">
      <c r="A62" s="8" t="s">
        <v>90</v>
      </c>
      <c r="B62" s="9" t="s">
        <v>157</v>
      </c>
      <c r="C62" s="18">
        <f>C63+C65+C67+C81+C73+C75+C77+C79+C83+C71+C69</f>
        <v>761260</v>
      </c>
      <c r="D62" s="18">
        <f t="shared" ref="D62:E62" si="8">D63+D65+D67+D81+D73+D75+D77+D79+D83+D71+D69</f>
        <v>761260</v>
      </c>
      <c r="E62" s="18">
        <f t="shared" si="8"/>
        <v>761260</v>
      </c>
    </row>
    <row r="63" spans="1:5" ht="44.25" customHeight="1" x14ac:dyDescent="0.2">
      <c r="A63" s="10" t="s">
        <v>91</v>
      </c>
      <c r="B63" s="9" t="s">
        <v>158</v>
      </c>
      <c r="C63" s="18">
        <f>C64</f>
        <v>9908</v>
      </c>
      <c r="D63" s="18">
        <f>D64</f>
        <v>9908</v>
      </c>
      <c r="E63" s="18">
        <f>E64</f>
        <v>9908</v>
      </c>
    </row>
    <row r="64" spans="1:5" ht="72" x14ac:dyDescent="0.2">
      <c r="A64" s="8" t="s">
        <v>84</v>
      </c>
      <c r="B64" s="9" t="s">
        <v>159</v>
      </c>
      <c r="C64" s="18">
        <v>9908</v>
      </c>
      <c r="D64" s="18">
        <v>9908</v>
      </c>
      <c r="E64" s="18">
        <v>9908</v>
      </c>
    </row>
    <row r="65" spans="1:8" ht="66.75" customHeight="1" x14ac:dyDescent="0.2">
      <c r="A65" s="10" t="s">
        <v>92</v>
      </c>
      <c r="B65" s="9" t="s">
        <v>160</v>
      </c>
      <c r="C65" s="18">
        <f>C66</f>
        <v>28075</v>
      </c>
      <c r="D65" s="18">
        <f>D66</f>
        <v>28075</v>
      </c>
      <c r="E65" s="18">
        <f>E66</f>
        <v>28075</v>
      </c>
    </row>
    <row r="66" spans="1:8" ht="84" x14ac:dyDescent="0.2">
      <c r="A66" s="8" t="s">
        <v>85</v>
      </c>
      <c r="B66" s="9" t="s">
        <v>161</v>
      </c>
      <c r="C66" s="18">
        <v>28075</v>
      </c>
      <c r="D66" s="18">
        <v>28075</v>
      </c>
      <c r="E66" s="18">
        <v>28075</v>
      </c>
    </row>
    <row r="67" spans="1:8" ht="38.25" customHeight="1" x14ac:dyDescent="0.2">
      <c r="A67" s="10" t="s">
        <v>93</v>
      </c>
      <c r="B67" s="9" t="s">
        <v>162</v>
      </c>
      <c r="C67" s="18">
        <f>C68</f>
        <v>25930</v>
      </c>
      <c r="D67" s="18">
        <f>D68</f>
        <v>25930</v>
      </c>
      <c r="E67" s="18">
        <f>E68</f>
        <v>25930</v>
      </c>
    </row>
    <row r="68" spans="1:8" ht="60.75" customHeight="1" x14ac:dyDescent="0.2">
      <c r="A68" s="8" t="s">
        <v>86</v>
      </c>
      <c r="B68" s="9" t="s">
        <v>163</v>
      </c>
      <c r="C68" s="18">
        <v>25930</v>
      </c>
      <c r="D68" s="18">
        <v>25930</v>
      </c>
      <c r="E68" s="18">
        <v>25930</v>
      </c>
    </row>
    <row r="69" spans="1:8" ht="60" x14ac:dyDescent="0.2">
      <c r="A69" s="10" t="s">
        <v>114</v>
      </c>
      <c r="B69" s="9" t="s">
        <v>164</v>
      </c>
      <c r="C69" s="18">
        <f>C70</f>
        <v>156667</v>
      </c>
      <c r="D69" s="18">
        <f t="shared" ref="D69:E69" si="9">D70</f>
        <v>156667</v>
      </c>
      <c r="E69" s="18">
        <f t="shared" si="9"/>
        <v>156667</v>
      </c>
    </row>
    <row r="70" spans="1:8" ht="72" x14ac:dyDescent="0.2">
      <c r="A70" s="8" t="s">
        <v>115</v>
      </c>
      <c r="B70" s="9" t="s">
        <v>165</v>
      </c>
      <c r="C70" s="18">
        <v>156667</v>
      </c>
      <c r="D70" s="18">
        <v>156667</v>
      </c>
      <c r="E70" s="18">
        <v>156667</v>
      </c>
      <c r="F70" s="11"/>
      <c r="G70" s="11"/>
      <c r="H70" s="11"/>
    </row>
    <row r="71" spans="1:8" ht="44.25" customHeight="1" x14ac:dyDescent="0.2">
      <c r="A71" s="8" t="s">
        <v>110</v>
      </c>
      <c r="B71" s="9" t="s">
        <v>166</v>
      </c>
      <c r="C71" s="18">
        <f>C72</f>
        <v>6333</v>
      </c>
      <c r="D71" s="18">
        <f t="shared" ref="D71:E71" si="10">D72</f>
        <v>6333</v>
      </c>
      <c r="E71" s="18">
        <f t="shared" si="10"/>
        <v>6333</v>
      </c>
    </row>
    <row r="72" spans="1:8" ht="65.25" customHeight="1" x14ac:dyDescent="0.2">
      <c r="A72" s="8" t="s">
        <v>109</v>
      </c>
      <c r="B72" s="9" t="s">
        <v>167</v>
      </c>
      <c r="C72" s="18">
        <v>6333</v>
      </c>
      <c r="D72" s="18">
        <v>6333</v>
      </c>
      <c r="E72" s="18">
        <v>6333</v>
      </c>
    </row>
    <row r="73" spans="1:8" ht="60" x14ac:dyDescent="0.2">
      <c r="A73" s="8" t="s">
        <v>95</v>
      </c>
      <c r="B73" s="9" t="s">
        <v>168</v>
      </c>
      <c r="C73" s="18">
        <f>C74</f>
        <v>189000</v>
      </c>
      <c r="D73" s="18">
        <f>D74</f>
        <v>189000</v>
      </c>
      <c r="E73" s="18">
        <f>E74</f>
        <v>189000</v>
      </c>
    </row>
    <row r="74" spans="1:8" ht="84" x14ac:dyDescent="0.2">
      <c r="A74" s="8" t="s">
        <v>96</v>
      </c>
      <c r="B74" s="9" t="s">
        <v>169</v>
      </c>
      <c r="C74" s="18">
        <v>189000</v>
      </c>
      <c r="D74" s="18">
        <v>189000</v>
      </c>
      <c r="E74" s="18">
        <v>189000</v>
      </c>
    </row>
    <row r="75" spans="1:8" ht="60" x14ac:dyDescent="0.2">
      <c r="A75" s="8" t="s">
        <v>97</v>
      </c>
      <c r="B75" s="9" t="s">
        <v>170</v>
      </c>
      <c r="C75" s="18">
        <f>C76</f>
        <v>6400</v>
      </c>
      <c r="D75" s="18">
        <f>D76</f>
        <v>6400</v>
      </c>
      <c r="E75" s="18">
        <f>E76</f>
        <v>6400</v>
      </c>
    </row>
    <row r="76" spans="1:8" ht="90" customHeight="1" x14ac:dyDescent="0.2">
      <c r="A76" s="8" t="s">
        <v>98</v>
      </c>
      <c r="B76" s="9" t="s">
        <v>171</v>
      </c>
      <c r="C76" s="18">
        <v>6400</v>
      </c>
      <c r="D76" s="18">
        <v>6400</v>
      </c>
      <c r="E76" s="18">
        <v>6400</v>
      </c>
    </row>
    <row r="77" spans="1:8" ht="53.25" customHeight="1" x14ac:dyDescent="0.2">
      <c r="A77" s="8" t="s">
        <v>99</v>
      </c>
      <c r="B77" s="9" t="s">
        <v>172</v>
      </c>
      <c r="C77" s="18">
        <f>C78</f>
        <v>2333</v>
      </c>
      <c r="D77" s="18">
        <f>D78</f>
        <v>2333</v>
      </c>
      <c r="E77" s="18">
        <f>E78</f>
        <v>2333</v>
      </c>
    </row>
    <row r="78" spans="1:8" ht="69" customHeight="1" x14ac:dyDescent="0.2">
      <c r="A78" s="8" t="s">
        <v>100</v>
      </c>
      <c r="B78" s="9" t="s">
        <v>173</v>
      </c>
      <c r="C78" s="18">
        <v>2333</v>
      </c>
      <c r="D78" s="18">
        <v>2333</v>
      </c>
      <c r="E78" s="18">
        <v>2333</v>
      </c>
    </row>
    <row r="79" spans="1:8" ht="48" customHeight="1" x14ac:dyDescent="0.2">
      <c r="A79" s="8" t="s">
        <v>101</v>
      </c>
      <c r="B79" s="9" t="s">
        <v>174</v>
      </c>
      <c r="C79" s="18">
        <f>C80</f>
        <v>55033</v>
      </c>
      <c r="D79" s="18">
        <f>D80</f>
        <v>55033</v>
      </c>
      <c r="E79" s="18">
        <f>E80</f>
        <v>55033</v>
      </c>
    </row>
    <row r="80" spans="1:8" ht="72" x14ac:dyDescent="0.2">
      <c r="A80" s="8" t="s">
        <v>102</v>
      </c>
      <c r="B80" s="9" t="s">
        <v>175</v>
      </c>
      <c r="C80" s="18">
        <v>55033</v>
      </c>
      <c r="D80" s="18">
        <v>55033</v>
      </c>
      <c r="E80" s="18">
        <v>55033</v>
      </c>
    </row>
    <row r="81" spans="1:8" ht="57" customHeight="1" x14ac:dyDescent="0.2">
      <c r="A81" s="8" t="s">
        <v>94</v>
      </c>
      <c r="B81" s="9" t="s">
        <v>176</v>
      </c>
      <c r="C81" s="18">
        <f>C82</f>
        <v>249917</v>
      </c>
      <c r="D81" s="18">
        <f>D82</f>
        <v>249917</v>
      </c>
      <c r="E81" s="18">
        <f>E82</f>
        <v>249917</v>
      </c>
    </row>
    <row r="82" spans="1:8" ht="72" x14ac:dyDescent="0.2">
      <c r="A82" s="8" t="s">
        <v>87</v>
      </c>
      <c r="B82" s="9" t="s">
        <v>177</v>
      </c>
      <c r="C82" s="18">
        <v>249917</v>
      </c>
      <c r="D82" s="18">
        <v>249917</v>
      </c>
      <c r="E82" s="18">
        <v>249917</v>
      </c>
    </row>
    <row r="83" spans="1:8" ht="96" x14ac:dyDescent="0.2">
      <c r="A83" s="8" t="s">
        <v>103</v>
      </c>
      <c r="B83" s="9" t="s">
        <v>178</v>
      </c>
      <c r="C83" s="18">
        <f>C84</f>
        <v>31664</v>
      </c>
      <c r="D83" s="18">
        <f>D84</f>
        <v>31664</v>
      </c>
      <c r="E83" s="18">
        <f>E84</f>
        <v>31664</v>
      </c>
    </row>
    <row r="84" spans="1:8" ht="99.75" customHeight="1" x14ac:dyDescent="0.2">
      <c r="A84" s="8" t="s">
        <v>104</v>
      </c>
      <c r="B84" s="9" t="s">
        <v>179</v>
      </c>
      <c r="C84" s="18">
        <v>31664</v>
      </c>
      <c r="D84" s="18">
        <v>31664</v>
      </c>
      <c r="E84" s="18">
        <v>31664</v>
      </c>
    </row>
    <row r="85" spans="1:8" ht="29.25" customHeight="1" x14ac:dyDescent="0.2">
      <c r="A85" s="8" t="s">
        <v>206</v>
      </c>
      <c r="B85" s="9" t="s">
        <v>207</v>
      </c>
      <c r="C85" s="18">
        <f>C86</f>
        <v>6000</v>
      </c>
      <c r="D85" s="18">
        <f t="shared" ref="D85:E85" si="11">D86</f>
        <v>6000</v>
      </c>
      <c r="E85" s="18">
        <f t="shared" si="11"/>
        <v>6000</v>
      </c>
    </row>
    <row r="86" spans="1:8" ht="50.25" customHeight="1" x14ac:dyDescent="0.2">
      <c r="A86" s="8" t="s">
        <v>208</v>
      </c>
      <c r="B86" s="9" t="s">
        <v>209</v>
      </c>
      <c r="C86" s="18">
        <v>6000</v>
      </c>
      <c r="D86" s="18">
        <v>6000</v>
      </c>
      <c r="E86" s="18">
        <v>6000</v>
      </c>
    </row>
    <row r="87" spans="1:8" ht="19.5" customHeight="1" x14ac:dyDescent="0.2">
      <c r="A87" s="8" t="s">
        <v>23</v>
      </c>
      <c r="B87" s="9" t="s">
        <v>180</v>
      </c>
      <c r="C87" s="18">
        <f>C88</f>
        <v>470501969.66999996</v>
      </c>
      <c r="D87" s="18">
        <f>D88</f>
        <v>438081506.66999996</v>
      </c>
      <c r="E87" s="18">
        <f>E88</f>
        <v>439919621.66999996</v>
      </c>
      <c r="F87" s="32"/>
      <c r="G87" s="32"/>
      <c r="H87" s="32"/>
    </row>
    <row r="88" spans="1:8" ht="28.5" customHeight="1" x14ac:dyDescent="0.2">
      <c r="A88" s="8" t="s">
        <v>24</v>
      </c>
      <c r="B88" s="9" t="s">
        <v>181</v>
      </c>
      <c r="C88" s="18">
        <f>C89+C94+C99+C108</f>
        <v>470501969.66999996</v>
      </c>
      <c r="D88" s="18">
        <f>D89+D94+D99+D108</f>
        <v>438081506.66999996</v>
      </c>
      <c r="E88" s="18">
        <f>E89+E94+E99+E108</f>
        <v>439919621.66999996</v>
      </c>
    </row>
    <row r="89" spans="1:8" ht="16.5" customHeight="1" x14ac:dyDescent="0.2">
      <c r="A89" s="8" t="s">
        <v>64</v>
      </c>
      <c r="B89" s="9" t="s">
        <v>182</v>
      </c>
      <c r="C89" s="18">
        <f>C90+C92</f>
        <v>75799400</v>
      </c>
      <c r="D89" s="18">
        <f>D90+D92</f>
        <v>47039000</v>
      </c>
      <c r="E89" s="18">
        <f>E90+E92</f>
        <v>43217000</v>
      </c>
      <c r="F89" s="11"/>
      <c r="G89" s="11"/>
      <c r="H89" s="11"/>
    </row>
    <row r="90" spans="1:8" s="4" customFormat="1" ht="16.5" customHeight="1" x14ac:dyDescent="0.2">
      <c r="A90" s="8" t="s">
        <v>65</v>
      </c>
      <c r="B90" s="9" t="s">
        <v>183</v>
      </c>
      <c r="C90" s="18">
        <f>C91</f>
        <v>64366000</v>
      </c>
      <c r="D90" s="19">
        <f>D91</f>
        <v>36031000</v>
      </c>
      <c r="E90" s="19">
        <f>E91</f>
        <v>32209000</v>
      </c>
    </row>
    <row r="91" spans="1:8" ht="39.75" customHeight="1" x14ac:dyDescent="0.2">
      <c r="A91" s="8" t="s">
        <v>66</v>
      </c>
      <c r="B91" s="9" t="s">
        <v>184</v>
      </c>
      <c r="C91" s="18">
        <v>64366000</v>
      </c>
      <c r="D91" s="19">
        <v>36031000</v>
      </c>
      <c r="E91" s="19">
        <v>32209000</v>
      </c>
    </row>
    <row r="92" spans="1:8" ht="27.75" customHeight="1" x14ac:dyDescent="0.2">
      <c r="A92" s="8" t="s">
        <v>67</v>
      </c>
      <c r="B92" s="9" t="s">
        <v>185</v>
      </c>
      <c r="C92" s="18">
        <f>C93</f>
        <v>11433400</v>
      </c>
      <c r="D92" s="19">
        <f>D93</f>
        <v>11008000</v>
      </c>
      <c r="E92" s="19">
        <f>E93</f>
        <v>11008000</v>
      </c>
    </row>
    <row r="93" spans="1:8" ht="30" customHeight="1" x14ac:dyDescent="0.2">
      <c r="A93" s="8" t="s">
        <v>68</v>
      </c>
      <c r="B93" s="9" t="s">
        <v>186</v>
      </c>
      <c r="C93" s="18">
        <v>11433400</v>
      </c>
      <c r="D93" s="19">
        <v>11008000</v>
      </c>
      <c r="E93" s="19">
        <v>11008000</v>
      </c>
    </row>
    <row r="94" spans="1:8" ht="36" x14ac:dyDescent="0.2">
      <c r="A94" s="8" t="s">
        <v>69</v>
      </c>
      <c r="B94" s="9" t="s">
        <v>187</v>
      </c>
      <c r="C94" s="18">
        <f>C97+C95</f>
        <v>8402892</v>
      </c>
      <c r="D94" s="18">
        <f t="shared" ref="D94:E94" si="12">D97+D95</f>
        <v>7079559</v>
      </c>
      <c r="E94" s="18">
        <f t="shared" si="12"/>
        <v>7328014</v>
      </c>
    </row>
    <row r="95" spans="1:8" ht="19.5" customHeight="1" x14ac:dyDescent="0.2">
      <c r="A95" s="10" t="s">
        <v>111</v>
      </c>
      <c r="B95" s="9" t="s">
        <v>188</v>
      </c>
      <c r="C95" s="18">
        <f>C96</f>
        <v>65568</v>
      </c>
      <c r="D95" s="18">
        <f>D96</f>
        <v>0</v>
      </c>
      <c r="E95" s="18">
        <f>E96</f>
        <v>0</v>
      </c>
    </row>
    <row r="96" spans="1:8" ht="30" customHeight="1" x14ac:dyDescent="0.2">
      <c r="A96" s="10" t="s">
        <v>112</v>
      </c>
      <c r="B96" s="9" t="s">
        <v>189</v>
      </c>
      <c r="C96" s="18">
        <v>65568</v>
      </c>
      <c r="D96" s="18">
        <v>0</v>
      </c>
      <c r="E96" s="18">
        <v>0</v>
      </c>
    </row>
    <row r="97" spans="1:6" x14ac:dyDescent="0.2">
      <c r="A97" s="8" t="s">
        <v>70</v>
      </c>
      <c r="B97" s="9" t="s">
        <v>47</v>
      </c>
      <c r="C97" s="18">
        <f>C98</f>
        <v>8337324</v>
      </c>
      <c r="D97" s="19">
        <f>D98</f>
        <v>7079559</v>
      </c>
      <c r="E97" s="19">
        <f>E98</f>
        <v>7328014</v>
      </c>
    </row>
    <row r="98" spans="1:6" x14ac:dyDescent="0.2">
      <c r="A98" s="8" t="s">
        <v>71</v>
      </c>
      <c r="B98" s="9" t="s">
        <v>48</v>
      </c>
      <c r="C98" s="18">
        <v>8337324</v>
      </c>
      <c r="D98" s="19">
        <v>7079559</v>
      </c>
      <c r="E98" s="19">
        <v>7328014</v>
      </c>
    </row>
    <row r="99" spans="1:6" ht="24" x14ac:dyDescent="0.2">
      <c r="A99" s="8" t="s">
        <v>72</v>
      </c>
      <c r="B99" s="9" t="s">
        <v>190</v>
      </c>
      <c r="C99" s="18">
        <f>C100+C102+C104+C106</f>
        <v>377915492.46999997</v>
      </c>
      <c r="D99" s="18">
        <f t="shared" ref="D99:E99" si="13">D100+D102+D104+D106</f>
        <v>375758686.46999997</v>
      </c>
      <c r="E99" s="18">
        <f t="shared" si="13"/>
        <v>381210984.46999997</v>
      </c>
    </row>
    <row r="100" spans="1:6" ht="30" customHeight="1" x14ac:dyDescent="0.2">
      <c r="A100" s="8" t="s">
        <v>73</v>
      </c>
      <c r="B100" s="9" t="s">
        <v>191</v>
      </c>
      <c r="C100" s="18">
        <f>C101</f>
        <v>299342140.19999999</v>
      </c>
      <c r="D100" s="20">
        <f>D101</f>
        <v>299698640.19999999</v>
      </c>
      <c r="E100" s="20">
        <f>E101</f>
        <v>300069340.19999999</v>
      </c>
    </row>
    <row r="101" spans="1:6" ht="27" customHeight="1" x14ac:dyDescent="0.2">
      <c r="A101" s="10" t="s">
        <v>74</v>
      </c>
      <c r="B101" s="9" t="s">
        <v>192</v>
      </c>
      <c r="C101" s="18">
        <v>299342140.19999999</v>
      </c>
      <c r="D101" s="19">
        <v>299698640.19999999</v>
      </c>
      <c r="E101" s="19">
        <v>300069340.19999999</v>
      </c>
    </row>
    <row r="102" spans="1:6" ht="51.75" customHeight="1" x14ac:dyDescent="0.2">
      <c r="A102" s="10" t="s">
        <v>75</v>
      </c>
      <c r="B102" s="9" t="s">
        <v>193</v>
      </c>
      <c r="C102" s="21">
        <f>C103</f>
        <v>1841213</v>
      </c>
      <c r="D102" s="22">
        <f>D103</f>
        <v>1841213</v>
      </c>
      <c r="E102" s="22">
        <f>E103</f>
        <v>1841213</v>
      </c>
    </row>
    <row r="103" spans="1:6" ht="51" customHeight="1" x14ac:dyDescent="0.2">
      <c r="A103" s="10" t="s">
        <v>76</v>
      </c>
      <c r="B103" s="9" t="s">
        <v>54</v>
      </c>
      <c r="C103" s="18">
        <v>1841213</v>
      </c>
      <c r="D103" s="18">
        <v>1841213</v>
      </c>
      <c r="E103" s="18">
        <v>1841213</v>
      </c>
    </row>
    <row r="104" spans="1:6" ht="57.75" customHeight="1" x14ac:dyDescent="0.2">
      <c r="A104" s="10" t="s">
        <v>77</v>
      </c>
      <c r="B104" s="9" t="s">
        <v>194</v>
      </c>
      <c r="C104" s="21">
        <f>C105</f>
        <v>76724709.269999996</v>
      </c>
      <c r="D104" s="23">
        <f>D105</f>
        <v>74156088.269999996</v>
      </c>
      <c r="E104" s="23">
        <f>E105</f>
        <v>79293330.269999996</v>
      </c>
    </row>
    <row r="105" spans="1:6" ht="50.25" customHeight="1" x14ac:dyDescent="0.2">
      <c r="A105" s="10" t="s">
        <v>78</v>
      </c>
      <c r="B105" s="9" t="s">
        <v>195</v>
      </c>
      <c r="C105" s="21">
        <v>76724709.269999996</v>
      </c>
      <c r="D105" s="21">
        <v>74156088.269999996</v>
      </c>
      <c r="E105" s="21">
        <v>79293330.269999996</v>
      </c>
    </row>
    <row r="106" spans="1:6" ht="39" customHeight="1" x14ac:dyDescent="0.2">
      <c r="A106" s="10" t="s">
        <v>79</v>
      </c>
      <c r="B106" s="9" t="s">
        <v>196</v>
      </c>
      <c r="C106" s="21">
        <f>C107</f>
        <v>7430</v>
      </c>
      <c r="D106" s="21">
        <f>D107</f>
        <v>62745</v>
      </c>
      <c r="E106" s="21">
        <f>E107</f>
        <v>7101</v>
      </c>
    </row>
    <row r="107" spans="1:6" ht="50.25" customHeight="1" x14ac:dyDescent="0.2">
      <c r="A107" s="10" t="s">
        <v>80</v>
      </c>
      <c r="B107" s="9" t="s">
        <v>197</v>
      </c>
      <c r="C107" s="21">
        <v>7430</v>
      </c>
      <c r="D107" s="21">
        <v>62745</v>
      </c>
      <c r="E107" s="21">
        <v>7101</v>
      </c>
    </row>
    <row r="108" spans="1:6" ht="16.5" customHeight="1" x14ac:dyDescent="0.2">
      <c r="A108" s="10" t="s">
        <v>83</v>
      </c>
      <c r="B108" s="9" t="s">
        <v>198</v>
      </c>
      <c r="C108" s="22">
        <f>C109</f>
        <v>8384185.2000000002</v>
      </c>
      <c r="D108" s="22">
        <f t="shared" ref="D108:E108" si="14">D109</f>
        <v>8204261.2000000002</v>
      </c>
      <c r="E108" s="22">
        <f t="shared" si="14"/>
        <v>8163623.2000000002</v>
      </c>
    </row>
    <row r="109" spans="1:6" s="6" customFormat="1" ht="39" customHeight="1" x14ac:dyDescent="0.25">
      <c r="A109" s="10" t="s">
        <v>81</v>
      </c>
      <c r="B109" s="9" t="s">
        <v>199</v>
      </c>
      <c r="C109" s="22">
        <f t="shared" ref="C109:E109" si="15">C110</f>
        <v>8384185.2000000002</v>
      </c>
      <c r="D109" s="22">
        <f t="shared" si="15"/>
        <v>8204261.2000000002</v>
      </c>
      <c r="E109" s="22">
        <f t="shared" si="15"/>
        <v>8163623.2000000002</v>
      </c>
    </row>
    <row r="110" spans="1:6" ht="49.5" customHeight="1" x14ac:dyDescent="0.2">
      <c r="A110" s="10" t="s">
        <v>82</v>
      </c>
      <c r="B110" s="9" t="s">
        <v>200</v>
      </c>
      <c r="C110" s="20">
        <v>8384185.2000000002</v>
      </c>
      <c r="D110" s="20">
        <v>8204261.2000000002</v>
      </c>
      <c r="E110" s="20">
        <v>8163623.2000000002</v>
      </c>
      <c r="F110" s="33"/>
    </row>
    <row r="111" spans="1:6" x14ac:dyDescent="0.2">
      <c r="A111" s="12" t="s">
        <v>25</v>
      </c>
      <c r="B111" s="24"/>
      <c r="C111" s="25">
        <f>C87+C8</f>
        <v>671901869.66999996</v>
      </c>
      <c r="D111" s="25">
        <f>D87+D8</f>
        <v>653253016.66999996</v>
      </c>
      <c r="E111" s="25">
        <f>E87+E8</f>
        <v>673281101.66999996</v>
      </c>
    </row>
    <row r="112" spans="1:6" ht="21" hidden="1" customHeight="1" x14ac:dyDescent="0.2">
      <c r="A112" s="30"/>
      <c r="B112" s="30"/>
      <c r="C112" s="30"/>
      <c r="D112" s="30"/>
      <c r="E112" s="30"/>
    </row>
    <row r="113" spans="1:5" ht="17.25" hidden="1" customHeight="1" x14ac:dyDescent="0.2">
      <c r="A113" s="30"/>
      <c r="B113" s="30"/>
      <c r="C113" s="30"/>
      <c r="D113" s="30"/>
      <c r="E113" s="30"/>
    </row>
    <row r="114" spans="1:5" x14ac:dyDescent="0.2">
      <c r="A114" s="30"/>
      <c r="B114" s="30"/>
      <c r="C114" s="30"/>
      <c r="D114" s="30"/>
      <c r="E114" s="30"/>
    </row>
    <row r="115" spans="1:5" x14ac:dyDescent="0.2">
      <c r="A115" s="27"/>
      <c r="B115" s="27"/>
      <c r="C115" s="27"/>
      <c r="D115" s="27"/>
      <c r="E115" s="31"/>
    </row>
    <row r="116" spans="1:5" x14ac:dyDescent="0.2">
      <c r="A116" s="27"/>
      <c r="B116" s="27"/>
      <c r="C116" s="31"/>
      <c r="D116" s="31"/>
      <c r="E116" s="31"/>
    </row>
    <row r="117" spans="1:5" x14ac:dyDescent="0.2">
      <c r="C117" s="11"/>
      <c r="D117" s="11"/>
      <c r="E117" s="11"/>
    </row>
    <row r="118" spans="1:5" x14ac:dyDescent="0.2">
      <c r="C118" s="11"/>
      <c r="D118" s="11"/>
      <c r="E118" s="11"/>
    </row>
  </sheetData>
  <mergeCells count="6">
    <mergeCell ref="A1:B1"/>
    <mergeCell ref="A5:E5"/>
    <mergeCell ref="D1:E1"/>
    <mergeCell ref="A4:E4"/>
    <mergeCell ref="B2:E2"/>
    <mergeCell ref="B3:E3"/>
  </mergeCells>
  <phoneticPr fontId="3" type="noConversion"/>
  <pageMargins left="0.59055118110236227" right="0.19685039370078741" top="0.39370078740157483" bottom="0.39370078740157483" header="0.31496062992125984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ххх</dc:creator>
  <cp:lastModifiedBy>BARANOVA</cp:lastModifiedBy>
  <cp:lastPrinted>2023-11-02T13:37:22Z</cp:lastPrinted>
  <dcterms:created xsi:type="dcterms:W3CDTF">2008-05-30T05:20:48Z</dcterms:created>
  <dcterms:modified xsi:type="dcterms:W3CDTF">2024-11-03T08:32:34Z</dcterms:modified>
</cp:coreProperties>
</file>